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2570"/>
  </bookViews>
  <sheets>
    <sheet name="Ark1" sheetId="1" r:id="rId1"/>
  </sheets>
  <definedNames>
    <definedName name="OXLSEXP100715093213" localSheetId="0">'Ark1'!$A$1:$AD$18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G24" i="1"/>
  <c r="G23" i="1"/>
  <c r="G22" i="1"/>
  <c r="G21" i="1"/>
  <c r="G20" i="1"/>
  <c r="G19" i="1"/>
</calcChain>
</file>

<file path=xl/connections.xml><?xml version="1.0" encoding="utf-8"?>
<connections xmlns="http://schemas.openxmlformats.org/spreadsheetml/2006/main">
  <connection id="1" name="OXLSEXP100715093213" type="6" refreshedVersion="5" background="1" saveData="1">
    <textPr sourceFile="W:\Wilab42\TEXT\OXLSEXP020119141922.CSV" thousands=" " semicolon="1">
      <textFields count="5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<sst xmlns="http://schemas.openxmlformats.org/spreadsheetml/2006/main" count="157" uniqueCount="92">
  <si>
    <t>Uttaksdato</t>
  </si>
  <si>
    <t>Prøvenummer</t>
  </si>
  <si>
    <t>Kunde</t>
  </si>
  <si>
    <t>Prøvepunkt</t>
  </si>
  <si>
    <t>Referanse</t>
  </si>
  <si>
    <t>Prosjekt</t>
  </si>
  <si>
    <t>3001a-PH</t>
  </si>
  <si>
    <t>3003a-TB</t>
  </si>
  <si>
    <t>3004a-LE</t>
  </si>
  <si>
    <t>3005a-FT</t>
  </si>
  <si>
    <t>3009-LUKTv</t>
  </si>
  <si>
    <t>3010-SMAKv</t>
  </si>
  <si>
    <t>3101-HG-u</t>
  </si>
  <si>
    <t>3102-AL</t>
  </si>
  <si>
    <t>3102-FE</t>
  </si>
  <si>
    <t>3102-MN</t>
  </si>
  <si>
    <t>3102-NA</t>
  </si>
  <si>
    <t>3120-F-u</t>
  </si>
  <si>
    <t>3120-KLD-u</t>
  </si>
  <si>
    <t>3120-SO4-u</t>
  </si>
  <si>
    <t>3232-NH4-u</t>
  </si>
  <si>
    <t>3301-TOC</t>
  </si>
  <si>
    <t>3401-BaP-u</t>
  </si>
  <si>
    <t>3401-SUM4u</t>
  </si>
  <si>
    <t>3460-TMsum</t>
  </si>
  <si>
    <t>3502-EC</t>
  </si>
  <si>
    <t>3502-KF</t>
  </si>
  <si>
    <t>3507-KIM</t>
  </si>
  <si>
    <t>3513-CP</t>
  </si>
  <si>
    <t>3515-ENT</t>
  </si>
  <si>
    <t>pH</t>
  </si>
  <si>
    <t>Turbiditet</t>
  </si>
  <si>
    <t>Konduktivitet</t>
  </si>
  <si>
    <t>Fargetall</t>
  </si>
  <si>
    <t>Vurdering av lukt</t>
  </si>
  <si>
    <t>Vurdering av smak</t>
  </si>
  <si>
    <t>Kvikksølv</t>
  </si>
  <si>
    <t>Aluminium</t>
  </si>
  <si>
    <t>Jern</t>
  </si>
  <si>
    <t>Mangan</t>
  </si>
  <si>
    <t>Natrium</t>
  </si>
  <si>
    <t>Fluorid</t>
  </si>
  <si>
    <t>Klorid</t>
  </si>
  <si>
    <t>Sulfat</t>
  </si>
  <si>
    <t>Ammonium</t>
  </si>
  <si>
    <t>Total organisk karb.</t>
  </si>
  <si>
    <t>Benzo[a]pyren</t>
  </si>
  <si>
    <t>PAH sum 4stk. REF</t>
  </si>
  <si>
    <t>Sum THM</t>
  </si>
  <si>
    <t>Escherichia coli</t>
  </si>
  <si>
    <t>Koliforme bakterier</t>
  </si>
  <si>
    <t>Kimtall - v/22°C,3d</t>
  </si>
  <si>
    <t>Clostri. perfringens</t>
  </si>
  <si>
    <t>Int. enterokokker</t>
  </si>
  <si>
    <t>FNU</t>
  </si>
  <si>
    <t>mS/m</t>
  </si>
  <si>
    <t>mg Pt/l</t>
  </si>
  <si>
    <t>µg Hg/l</t>
  </si>
  <si>
    <t>µg Al/l</t>
  </si>
  <si>
    <t>µg Fe/l</t>
  </si>
  <si>
    <t>µg Mn/l</t>
  </si>
  <si>
    <t>mg Na/l</t>
  </si>
  <si>
    <t>mg/l</t>
  </si>
  <si>
    <t>mg N/l</t>
  </si>
  <si>
    <t>mg C/l</t>
  </si>
  <si>
    <t>µg/l</t>
  </si>
  <si>
    <t>/100ml</t>
  </si>
  <si>
    <t>/ml</t>
  </si>
  <si>
    <t>2018-00125-2</t>
  </si>
  <si>
    <t>VP-BLAKER</t>
  </si>
  <si>
    <t>BLAK-RENTVANN</t>
  </si>
  <si>
    <t>Normal</t>
  </si>
  <si>
    <t>2018-00271-1</t>
  </si>
  <si>
    <t>2018-00436-2</t>
  </si>
  <si>
    <t>2018-00578-2</t>
  </si>
  <si>
    <t>2018-00699-2</t>
  </si>
  <si>
    <t>2018-00760-1</t>
  </si>
  <si>
    <t>2018-00826-1</t>
  </si>
  <si>
    <t>2018-01057-2</t>
  </si>
  <si>
    <t>2018-01319-2</t>
  </si>
  <si>
    <t>2018-01488-1</t>
  </si>
  <si>
    <t>2018-01682-2</t>
  </si>
  <si>
    <t>2018-01722-2</t>
  </si>
  <si>
    <t>2018-01853-2</t>
  </si>
  <si>
    <t>2018-01876-1</t>
  </si>
  <si>
    <t>2018-02202-2</t>
  </si>
  <si>
    <t>Statistikk</t>
  </si>
  <si>
    <t>Antall</t>
  </si>
  <si>
    <t>Middelverdi</t>
  </si>
  <si>
    <t>Min</t>
  </si>
  <si>
    <t>maks</t>
  </si>
  <si>
    <t>Median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</si>
</sst>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2" fillId="2" borderId="1" xfId="1" applyFill="1" applyBorder="1"/>
    <xf numFmtId="2" fontId="2" fillId="2" borderId="1" xfId="1" applyNumberForma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OXLSEXP100715093213" growShrinkType="overwriteClear" fillFormulas="1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topLeftCell="N1" workbookViewId="0"/>
  </sheetViews>
  <sheetFormatPr baseColWidth="10" defaultRowHeight="15" x14ac:dyDescent="0.25"/>
  <cols>
    <col min="1" max="1" width="10.5703125" style="1" bestFit="1" customWidth="1"/>
    <col min="2" max="2" width="13.7109375" style="1" bestFit="1" customWidth="1"/>
    <col min="3" max="3" width="10.7109375" style="1" bestFit="1" customWidth="1"/>
    <col min="4" max="4" width="16.28515625" style="1" bestFit="1" customWidth="1"/>
    <col min="5" max="5" width="10" style="1" bestFit="1" customWidth="1"/>
    <col min="6" max="6" width="12.140625" style="1" customWidth="1"/>
    <col min="7" max="7" width="9.140625" style="1" bestFit="1" customWidth="1"/>
    <col min="8" max="8" width="9.85546875" style="1" bestFit="1" customWidth="1"/>
    <col min="9" max="9" width="13.140625" style="1" bestFit="1" customWidth="1"/>
    <col min="10" max="10" width="8.7109375" style="1" bestFit="1" customWidth="1"/>
    <col min="11" max="11" width="16.28515625" style="1" bestFit="1" customWidth="1"/>
    <col min="12" max="12" width="17.42578125" style="1" bestFit="1" customWidth="1"/>
    <col min="13" max="13" width="10.140625" style="1" bestFit="1" customWidth="1"/>
    <col min="14" max="14" width="10.85546875" style="1" bestFit="1" customWidth="1"/>
    <col min="15" max="15" width="7.7109375" style="1" bestFit="1" customWidth="1"/>
    <col min="16" max="16" width="8.85546875" style="1" bestFit="1" customWidth="1"/>
    <col min="17" max="17" width="8.42578125" style="1" bestFit="1" customWidth="1"/>
    <col min="18" max="18" width="8.5703125" style="1" bestFit="1" customWidth="1"/>
    <col min="19" max="19" width="10.85546875" style="1" bestFit="1" customWidth="1"/>
    <col min="20" max="20" width="11" style="1" bestFit="1" customWidth="1"/>
    <col min="21" max="21" width="11.42578125" style="1" bestFit="1" customWidth="1"/>
    <col min="22" max="22" width="18.28515625" style="1" bestFit="1" customWidth="1"/>
    <col min="23" max="23" width="14" style="1" bestFit="1" customWidth="1"/>
    <col min="24" max="24" width="17.140625" style="1" bestFit="1" customWidth="1"/>
    <col min="25" max="25" width="12.140625" style="1" bestFit="1" customWidth="1"/>
    <col min="26" max="26" width="14.42578125" style="1" bestFit="1" customWidth="1"/>
    <col min="27" max="27" width="18.5703125" style="1" bestFit="1" customWidth="1"/>
    <col min="28" max="28" width="17.42578125" style="1" bestFit="1" customWidth="1"/>
    <col min="29" max="29" width="18.140625" style="1" bestFit="1" customWidth="1"/>
    <col min="30" max="30" width="16.5703125" style="1" bestFit="1" customWidth="1"/>
    <col min="31" max="31" width="8" style="1" bestFit="1" customWidth="1"/>
    <col min="32" max="32" width="9.28515625" style="1" bestFit="1" customWidth="1"/>
    <col min="33" max="33" width="10.140625" style="1" bestFit="1" customWidth="1"/>
    <col min="34" max="34" width="8.5703125" style="1" bestFit="1" customWidth="1"/>
    <col min="35" max="35" width="10.85546875" style="1" bestFit="1" customWidth="1"/>
    <col min="36" max="36" width="11" style="1" bestFit="1" customWidth="1"/>
    <col min="37" max="37" width="13.140625" style="1" bestFit="1" customWidth="1"/>
    <col min="38" max="38" width="11.42578125" style="1"/>
    <col min="39" max="39" width="18.28515625" style="1" bestFit="1" customWidth="1"/>
    <col min="40" max="40" width="19.140625" style="1" bestFit="1" customWidth="1"/>
    <col min="41" max="41" width="14" style="1" bestFit="1" customWidth="1"/>
    <col min="42" max="42" width="17.140625" style="1" bestFit="1" customWidth="1"/>
    <col min="43" max="43" width="14.7109375" style="1" bestFit="1" customWidth="1"/>
    <col min="44" max="44" width="13.140625" style="1" bestFit="1" customWidth="1"/>
    <col min="45" max="45" width="12.140625" style="1" bestFit="1" customWidth="1"/>
    <col min="46" max="46" width="10.85546875" style="1" bestFit="1" customWidth="1"/>
    <col min="47" max="47" width="11.28515625" style="1" bestFit="1" customWidth="1"/>
    <col min="48" max="48" width="14.42578125" style="1" bestFit="1" customWidth="1"/>
    <col min="49" max="49" width="18.5703125" style="1" bestFit="1" customWidth="1"/>
    <col min="50" max="50" width="17.42578125" style="1" bestFit="1" customWidth="1"/>
    <col min="51" max="51" width="18.140625" style="1" bestFit="1" customWidth="1"/>
    <col min="52" max="52" width="16.5703125" style="1" bestFit="1" customWidth="1"/>
    <col min="53" max="53" width="18.5703125" style="1" bestFit="1" customWidth="1"/>
    <col min="54" max="54" width="19.140625" style="1" bestFit="1" customWidth="1"/>
    <col min="55" max="16384" width="11.42578125" style="1"/>
  </cols>
  <sheetData>
    <row r="1" spans="1:30" s="2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</row>
    <row r="2" spans="1:30" s="2" customFormat="1" x14ac:dyDescent="0.25">
      <c r="G2" s="2" t="s">
        <v>30</v>
      </c>
      <c r="H2" s="2" t="s">
        <v>31</v>
      </c>
      <c r="I2" s="2" t="s">
        <v>32</v>
      </c>
      <c r="J2" s="2" t="s">
        <v>33</v>
      </c>
      <c r="K2" s="2" t="s">
        <v>34</v>
      </c>
      <c r="L2" s="2" t="s">
        <v>35</v>
      </c>
      <c r="M2" s="2" t="s">
        <v>36</v>
      </c>
      <c r="N2" s="2" t="s">
        <v>37</v>
      </c>
      <c r="O2" s="2" t="s">
        <v>38</v>
      </c>
      <c r="P2" s="2" t="s">
        <v>39</v>
      </c>
      <c r="Q2" s="2" t="s">
        <v>40</v>
      </c>
      <c r="R2" s="2" t="s">
        <v>41</v>
      </c>
      <c r="S2" s="2" t="s">
        <v>42</v>
      </c>
      <c r="T2" s="2" t="s">
        <v>43</v>
      </c>
      <c r="U2" s="2" t="s">
        <v>44</v>
      </c>
      <c r="V2" s="2" t="s">
        <v>45</v>
      </c>
      <c r="W2" s="2" t="s">
        <v>46</v>
      </c>
      <c r="X2" s="2" t="s">
        <v>47</v>
      </c>
      <c r="Y2" s="2" t="s">
        <v>48</v>
      </c>
      <c r="Z2" s="2" t="s">
        <v>49</v>
      </c>
      <c r="AA2" s="2" t="s">
        <v>50</v>
      </c>
      <c r="AB2" s="2" t="s">
        <v>51</v>
      </c>
      <c r="AC2" s="2" t="s">
        <v>52</v>
      </c>
      <c r="AD2" s="2" t="s">
        <v>53</v>
      </c>
    </row>
    <row r="3" spans="1:30" s="2" customFormat="1" x14ac:dyDescent="0.25">
      <c r="G3" s="2" t="s">
        <v>30</v>
      </c>
      <c r="H3" s="2" t="s">
        <v>54</v>
      </c>
      <c r="I3" s="2" t="s">
        <v>55</v>
      </c>
      <c r="J3" s="2" t="s">
        <v>56</v>
      </c>
      <c r="M3" s="2" t="s">
        <v>57</v>
      </c>
      <c r="N3" s="2" t="s">
        <v>58</v>
      </c>
      <c r="O3" s="2" t="s">
        <v>59</v>
      </c>
      <c r="P3" s="2" t="s">
        <v>60</v>
      </c>
      <c r="Q3" s="2" t="s">
        <v>61</v>
      </c>
      <c r="R3" s="2" t="s">
        <v>62</v>
      </c>
      <c r="S3" s="2" t="s">
        <v>62</v>
      </c>
      <c r="T3" s="2" t="s">
        <v>62</v>
      </c>
      <c r="U3" s="2" t="s">
        <v>63</v>
      </c>
      <c r="V3" s="2" t="s">
        <v>64</v>
      </c>
      <c r="W3" s="2" t="s">
        <v>65</v>
      </c>
      <c r="X3" s="2" t="s">
        <v>65</v>
      </c>
      <c r="Y3" s="2" t="s">
        <v>65</v>
      </c>
      <c r="Z3" s="2" t="s">
        <v>66</v>
      </c>
      <c r="AA3" s="2" t="s">
        <v>66</v>
      </c>
      <c r="AB3" s="2" t="s">
        <v>67</v>
      </c>
      <c r="AC3" s="2" t="s">
        <v>66</v>
      </c>
      <c r="AD3" s="2" t="s">
        <v>66</v>
      </c>
    </row>
    <row r="4" spans="1:30" x14ac:dyDescent="0.25">
      <c r="A4" s="1">
        <v>220118</v>
      </c>
      <c r="B4" s="1" t="s">
        <v>68</v>
      </c>
      <c r="C4" s="1" t="s">
        <v>69</v>
      </c>
      <c r="D4" s="1" t="s">
        <v>70</v>
      </c>
      <c r="G4" s="1">
        <v>7.8</v>
      </c>
      <c r="H4" s="1">
        <v>0.16</v>
      </c>
      <c r="I4" s="1">
        <v>7.3</v>
      </c>
      <c r="J4" s="1">
        <v>4</v>
      </c>
      <c r="K4" s="1" t="s">
        <v>71</v>
      </c>
      <c r="L4" s="1" t="s">
        <v>71</v>
      </c>
      <c r="N4" s="1">
        <v>90</v>
      </c>
      <c r="Z4" s="1">
        <v>0</v>
      </c>
      <c r="AA4" s="1">
        <v>0</v>
      </c>
      <c r="AB4" s="1">
        <v>1</v>
      </c>
      <c r="AD4" s="1">
        <v>0</v>
      </c>
    </row>
    <row r="5" spans="1:30" x14ac:dyDescent="0.25">
      <c r="A5" s="1">
        <v>140218</v>
      </c>
      <c r="B5" s="1" t="s">
        <v>72</v>
      </c>
      <c r="C5" s="1" t="s">
        <v>69</v>
      </c>
      <c r="D5" s="1" t="s">
        <v>70</v>
      </c>
      <c r="G5" s="1">
        <v>7.5</v>
      </c>
      <c r="H5" s="1">
        <v>0.13</v>
      </c>
      <c r="I5" s="1">
        <v>7.3</v>
      </c>
      <c r="J5" s="1">
        <v>3</v>
      </c>
      <c r="K5" s="1" t="s">
        <v>71</v>
      </c>
      <c r="L5" s="1" t="s">
        <v>71</v>
      </c>
      <c r="N5" s="1">
        <v>100</v>
      </c>
      <c r="Z5" s="1">
        <v>0</v>
      </c>
      <c r="AA5" s="1">
        <v>0</v>
      </c>
      <c r="AB5" s="1">
        <v>0</v>
      </c>
      <c r="AD5" s="1">
        <v>0</v>
      </c>
    </row>
    <row r="6" spans="1:30" x14ac:dyDescent="0.25">
      <c r="A6" s="1">
        <v>140318</v>
      </c>
      <c r="B6" s="1" t="s">
        <v>73</v>
      </c>
      <c r="C6" s="1" t="s">
        <v>69</v>
      </c>
      <c r="D6" s="1" t="s">
        <v>70</v>
      </c>
      <c r="G6" s="1">
        <v>7.3</v>
      </c>
      <c r="H6" s="1">
        <v>0.12</v>
      </c>
      <c r="I6" s="1">
        <v>7.2</v>
      </c>
      <c r="J6" s="1">
        <v>3</v>
      </c>
      <c r="K6" s="1" t="s">
        <v>71</v>
      </c>
      <c r="L6" s="1" t="s">
        <v>71</v>
      </c>
      <c r="N6" s="1">
        <v>110</v>
      </c>
      <c r="Z6" s="1">
        <v>0</v>
      </c>
      <c r="AA6" s="1">
        <v>0</v>
      </c>
      <c r="AB6" s="1">
        <v>0</v>
      </c>
      <c r="AD6" s="1">
        <v>0</v>
      </c>
    </row>
    <row r="7" spans="1:30" x14ac:dyDescent="0.25">
      <c r="A7" s="1">
        <v>100418</v>
      </c>
      <c r="B7" s="1" t="s">
        <v>74</v>
      </c>
      <c r="C7" s="1" t="s">
        <v>69</v>
      </c>
      <c r="D7" s="1" t="s">
        <v>70</v>
      </c>
      <c r="G7" s="1">
        <v>7.2</v>
      </c>
      <c r="H7" s="1">
        <v>0.05</v>
      </c>
      <c r="I7" s="1">
        <v>7.2</v>
      </c>
      <c r="J7" s="1">
        <v>4</v>
      </c>
      <c r="K7" s="1" t="s">
        <v>71</v>
      </c>
      <c r="L7" s="1" t="s">
        <v>71</v>
      </c>
      <c r="N7" s="1">
        <v>120</v>
      </c>
      <c r="Z7" s="1">
        <v>0</v>
      </c>
      <c r="AA7" s="1">
        <v>0</v>
      </c>
      <c r="AB7" s="1">
        <v>2</v>
      </c>
      <c r="AD7" s="1">
        <v>0</v>
      </c>
    </row>
    <row r="8" spans="1:30" x14ac:dyDescent="0.25">
      <c r="A8" s="1">
        <v>250418</v>
      </c>
      <c r="B8" s="1" t="s">
        <v>75</v>
      </c>
      <c r="C8" s="1" t="s">
        <v>69</v>
      </c>
      <c r="D8" s="1" t="s">
        <v>70</v>
      </c>
      <c r="G8" s="1">
        <v>7.1</v>
      </c>
      <c r="H8" s="1">
        <v>0.15</v>
      </c>
      <c r="I8" s="1">
        <v>7.2</v>
      </c>
      <c r="J8" s="1">
        <v>3</v>
      </c>
      <c r="K8" s="1" t="s">
        <v>71</v>
      </c>
      <c r="L8" s="1" t="s">
        <v>71</v>
      </c>
      <c r="N8" s="1">
        <v>140</v>
      </c>
      <c r="Z8" s="1">
        <v>0</v>
      </c>
      <c r="AA8" s="1">
        <v>0</v>
      </c>
      <c r="AB8" s="1">
        <v>5</v>
      </c>
      <c r="AD8" s="1">
        <v>0</v>
      </c>
    </row>
    <row r="9" spans="1:30" x14ac:dyDescent="0.25">
      <c r="A9" s="1">
        <v>80518</v>
      </c>
      <c r="B9" s="1" t="s">
        <v>76</v>
      </c>
      <c r="C9" s="1" t="s">
        <v>69</v>
      </c>
      <c r="D9" s="1" t="s">
        <v>70</v>
      </c>
      <c r="G9" s="1">
        <v>7.3</v>
      </c>
      <c r="H9" s="1">
        <v>0.15</v>
      </c>
      <c r="I9" s="1">
        <v>7</v>
      </c>
      <c r="J9" s="1">
        <v>1</v>
      </c>
      <c r="K9" s="1" t="s">
        <v>71</v>
      </c>
      <c r="L9" s="1" t="s">
        <v>71</v>
      </c>
      <c r="M9" s="1">
        <v>2.5000000000000001E-3</v>
      </c>
      <c r="N9" s="1">
        <v>110</v>
      </c>
      <c r="O9" s="1">
        <v>7.2</v>
      </c>
      <c r="P9" s="1">
        <v>8.6999999999999993</v>
      </c>
      <c r="Q9" s="1">
        <v>8.61</v>
      </c>
      <c r="R9" s="1">
        <v>2.5000000000000001E-2</v>
      </c>
      <c r="S9" s="1">
        <v>12</v>
      </c>
      <c r="T9" s="1">
        <v>1.4</v>
      </c>
      <c r="U9" s="1">
        <v>2.5000000000000001E-2</v>
      </c>
      <c r="V9" s="1">
        <v>3.1</v>
      </c>
      <c r="W9" s="1">
        <v>2.5000000000000001E-3</v>
      </c>
      <c r="X9" s="1">
        <v>0.01</v>
      </c>
      <c r="Y9" s="1">
        <v>0.5</v>
      </c>
      <c r="Z9" s="1">
        <v>0</v>
      </c>
      <c r="AA9" s="1">
        <v>0</v>
      </c>
      <c r="AB9" s="1">
        <v>1</v>
      </c>
      <c r="AC9" s="1">
        <v>0</v>
      </c>
      <c r="AD9" s="1">
        <v>0</v>
      </c>
    </row>
    <row r="10" spans="1:30" x14ac:dyDescent="0.25">
      <c r="A10" s="1">
        <v>220518</v>
      </c>
      <c r="B10" s="1" t="s">
        <v>77</v>
      </c>
      <c r="C10" s="1" t="s">
        <v>69</v>
      </c>
      <c r="D10" s="1" t="s">
        <v>70</v>
      </c>
      <c r="G10" s="1">
        <v>7.2</v>
      </c>
      <c r="H10" s="1">
        <v>0.12</v>
      </c>
      <c r="I10" s="1">
        <v>6.9</v>
      </c>
      <c r="J10" s="1">
        <v>2</v>
      </c>
      <c r="K10" s="1" t="s">
        <v>71</v>
      </c>
      <c r="L10" s="1" t="s">
        <v>71</v>
      </c>
      <c r="N10" s="1">
        <v>160</v>
      </c>
      <c r="Z10" s="1">
        <v>0</v>
      </c>
      <c r="AA10" s="1">
        <v>0</v>
      </c>
      <c r="AB10" s="1">
        <v>1</v>
      </c>
      <c r="AD10" s="1">
        <v>0</v>
      </c>
    </row>
    <row r="11" spans="1:30" x14ac:dyDescent="0.25">
      <c r="A11" s="1">
        <v>180618</v>
      </c>
      <c r="B11" s="1" t="s">
        <v>78</v>
      </c>
      <c r="C11" s="1" t="s">
        <v>69</v>
      </c>
      <c r="D11" s="1" t="s">
        <v>70</v>
      </c>
      <c r="G11" s="1">
        <v>7</v>
      </c>
      <c r="H11" s="1">
        <v>0.2</v>
      </c>
      <c r="I11" s="1">
        <v>7</v>
      </c>
      <c r="J11" s="1">
        <v>3</v>
      </c>
      <c r="K11" s="1" t="s">
        <v>71</v>
      </c>
      <c r="L11" s="1" t="s">
        <v>71</v>
      </c>
      <c r="N11" s="1">
        <v>200</v>
      </c>
      <c r="Z11" s="1">
        <v>0</v>
      </c>
      <c r="AA11" s="1">
        <v>0</v>
      </c>
      <c r="AB11" s="1">
        <v>0</v>
      </c>
      <c r="AD11" s="1">
        <v>0</v>
      </c>
    </row>
    <row r="12" spans="1:30" x14ac:dyDescent="0.25">
      <c r="A12" s="1">
        <v>230718</v>
      </c>
      <c r="B12" s="1" t="s">
        <v>79</v>
      </c>
      <c r="C12" s="1" t="s">
        <v>69</v>
      </c>
      <c r="D12" s="1" t="s">
        <v>70</v>
      </c>
      <c r="G12" s="1">
        <v>7.1</v>
      </c>
      <c r="H12" s="1">
        <v>0.14000000000000001</v>
      </c>
      <c r="I12" s="1">
        <v>7.3</v>
      </c>
      <c r="J12" s="1">
        <v>1</v>
      </c>
      <c r="K12" s="1" t="s">
        <v>71</v>
      </c>
      <c r="L12" s="1" t="s">
        <v>71</v>
      </c>
      <c r="N12" s="1">
        <v>140</v>
      </c>
      <c r="Z12" s="1">
        <v>0</v>
      </c>
      <c r="AA12" s="1">
        <v>0</v>
      </c>
      <c r="AB12" s="1">
        <v>0</v>
      </c>
      <c r="AD12" s="1">
        <v>0</v>
      </c>
    </row>
    <row r="13" spans="1:30" x14ac:dyDescent="0.25">
      <c r="A13" s="1">
        <v>140818</v>
      </c>
      <c r="B13" s="1" t="s">
        <v>80</v>
      </c>
      <c r="C13" s="1" t="s">
        <v>69</v>
      </c>
      <c r="D13" s="1" t="s">
        <v>70</v>
      </c>
      <c r="G13" s="1">
        <v>7.1</v>
      </c>
      <c r="H13" s="1">
        <v>0.11</v>
      </c>
      <c r="I13" s="1">
        <v>7.4</v>
      </c>
      <c r="J13" s="1">
        <v>3</v>
      </c>
      <c r="K13" s="1" t="s">
        <v>71</v>
      </c>
      <c r="L13" s="1" t="s">
        <v>71</v>
      </c>
      <c r="N13" s="1">
        <v>130</v>
      </c>
      <c r="Z13" s="1">
        <v>0</v>
      </c>
      <c r="AA13" s="1">
        <v>0</v>
      </c>
      <c r="AB13" s="1">
        <v>0</v>
      </c>
      <c r="AD13" s="1">
        <v>0</v>
      </c>
    </row>
    <row r="14" spans="1:30" x14ac:dyDescent="0.25">
      <c r="A14" s="1">
        <v>120918</v>
      </c>
      <c r="B14" s="1" t="s">
        <v>81</v>
      </c>
      <c r="C14" s="1" t="s">
        <v>69</v>
      </c>
      <c r="D14" s="1" t="s">
        <v>70</v>
      </c>
      <c r="G14" s="1">
        <v>7.3</v>
      </c>
      <c r="H14" s="1">
        <v>0.13</v>
      </c>
      <c r="I14" s="1">
        <v>7.7</v>
      </c>
      <c r="J14" s="1">
        <v>3</v>
      </c>
      <c r="K14" s="1" t="s">
        <v>71</v>
      </c>
      <c r="L14" s="1" t="s">
        <v>71</v>
      </c>
      <c r="N14" s="1">
        <v>140</v>
      </c>
      <c r="Z14" s="1">
        <v>0</v>
      </c>
      <c r="AA14" s="1">
        <v>0</v>
      </c>
      <c r="AB14" s="1">
        <v>0</v>
      </c>
      <c r="AD14" s="1">
        <v>0</v>
      </c>
    </row>
    <row r="15" spans="1:30" x14ac:dyDescent="0.25">
      <c r="A15" s="1">
        <v>180918</v>
      </c>
      <c r="B15" s="1" t="s">
        <v>82</v>
      </c>
      <c r="C15" s="1" t="s">
        <v>69</v>
      </c>
      <c r="D15" s="1" t="s">
        <v>70</v>
      </c>
      <c r="G15" s="1">
        <v>7.2</v>
      </c>
      <c r="H15" s="1">
        <v>0.14000000000000001</v>
      </c>
      <c r="I15" s="1">
        <v>7.6</v>
      </c>
      <c r="J15" s="1">
        <v>3</v>
      </c>
      <c r="K15" s="1" t="s">
        <v>71</v>
      </c>
      <c r="L15" s="1" t="s">
        <v>71</v>
      </c>
      <c r="N15" s="1">
        <v>140</v>
      </c>
      <c r="Z15" s="1">
        <v>0</v>
      </c>
      <c r="AA15" s="1">
        <v>0</v>
      </c>
      <c r="AB15" s="1">
        <v>0</v>
      </c>
      <c r="AD15" s="1">
        <v>0</v>
      </c>
    </row>
    <row r="16" spans="1:30" x14ac:dyDescent="0.25">
      <c r="A16" s="1">
        <v>91018</v>
      </c>
      <c r="B16" s="1" t="s">
        <v>83</v>
      </c>
      <c r="C16" s="1" t="s">
        <v>69</v>
      </c>
      <c r="D16" s="1" t="s">
        <v>70</v>
      </c>
      <c r="G16" s="1">
        <v>8.6999999999999993</v>
      </c>
      <c r="H16" s="1">
        <v>0.11</v>
      </c>
      <c r="I16" s="1">
        <v>7.1</v>
      </c>
      <c r="J16" s="1">
        <v>3</v>
      </c>
      <c r="K16" s="1" t="s">
        <v>71</v>
      </c>
      <c r="L16" s="1" t="s">
        <v>71</v>
      </c>
      <c r="N16" s="1">
        <v>120</v>
      </c>
      <c r="Z16" s="1">
        <v>0</v>
      </c>
      <c r="AA16" s="1">
        <v>0</v>
      </c>
      <c r="AB16" s="1">
        <v>0</v>
      </c>
      <c r="AD16" s="1">
        <v>0</v>
      </c>
    </row>
    <row r="17" spans="1:30" x14ac:dyDescent="0.25">
      <c r="A17" s="1">
        <v>151018</v>
      </c>
      <c r="B17" s="1" t="s">
        <v>84</v>
      </c>
      <c r="C17" s="1" t="s">
        <v>69</v>
      </c>
      <c r="D17" s="1" t="s">
        <v>70</v>
      </c>
      <c r="G17" s="1">
        <v>8.8000000000000007</v>
      </c>
      <c r="H17" s="1">
        <v>0.17</v>
      </c>
      <c r="I17" s="1">
        <v>7.1</v>
      </c>
      <c r="J17" s="1">
        <v>4</v>
      </c>
      <c r="K17" s="1" t="s">
        <v>71</v>
      </c>
      <c r="L17" s="1" t="s">
        <v>71</v>
      </c>
      <c r="N17" s="1">
        <v>130</v>
      </c>
      <c r="Z17" s="1">
        <v>0</v>
      </c>
      <c r="AA17" s="1">
        <v>0</v>
      </c>
      <c r="AB17" s="1">
        <v>0</v>
      </c>
      <c r="AD17" s="1">
        <v>0</v>
      </c>
    </row>
    <row r="18" spans="1:30" x14ac:dyDescent="0.25">
      <c r="A18" s="1">
        <v>41218</v>
      </c>
      <c r="B18" s="1" t="s">
        <v>85</v>
      </c>
      <c r="C18" s="1" t="s">
        <v>69</v>
      </c>
      <c r="D18" s="1" t="s">
        <v>70</v>
      </c>
      <c r="G18" s="1">
        <v>7.5</v>
      </c>
      <c r="H18" s="1">
        <v>0.13</v>
      </c>
      <c r="I18" s="1">
        <v>7.1</v>
      </c>
      <c r="J18" s="1">
        <v>4</v>
      </c>
      <c r="K18" s="1" t="s">
        <v>71</v>
      </c>
      <c r="L18" s="1" t="s">
        <v>71</v>
      </c>
      <c r="N18" s="1">
        <v>110</v>
      </c>
      <c r="Z18" s="1">
        <v>0</v>
      </c>
      <c r="AA18" s="1">
        <v>0</v>
      </c>
      <c r="AB18" s="1">
        <v>0</v>
      </c>
      <c r="AD18" s="1">
        <v>0</v>
      </c>
    </row>
    <row r="19" spans="1:30" x14ac:dyDescent="0.25">
      <c r="F19" s="3" t="s">
        <v>86</v>
      </c>
      <c r="G19" s="3" t="str">
        <f>G2</f>
        <v>pH</v>
      </c>
      <c r="H19" s="3" t="str">
        <f t="shared" ref="H19:AD19" si="0">H2</f>
        <v>Turbiditet</v>
      </c>
      <c r="I19" s="3" t="str">
        <f t="shared" si="0"/>
        <v>Konduktivitet</v>
      </c>
      <c r="J19" s="3" t="str">
        <f t="shared" si="0"/>
        <v>Fargetall</v>
      </c>
      <c r="K19" s="3" t="str">
        <f t="shared" si="0"/>
        <v>Vurdering av lukt</v>
      </c>
      <c r="L19" s="3" t="str">
        <f t="shared" si="0"/>
        <v>Vurdering av smak</v>
      </c>
      <c r="M19" s="3" t="str">
        <f t="shared" si="0"/>
        <v>Kvikksølv</v>
      </c>
      <c r="N19" s="3" t="str">
        <f t="shared" si="0"/>
        <v>Aluminium</v>
      </c>
      <c r="O19" s="3" t="str">
        <f t="shared" si="0"/>
        <v>Jern</v>
      </c>
      <c r="P19" s="3" t="str">
        <f t="shared" si="0"/>
        <v>Mangan</v>
      </c>
      <c r="Q19" s="3" t="str">
        <f t="shared" si="0"/>
        <v>Natrium</v>
      </c>
      <c r="R19" s="3" t="str">
        <f t="shared" si="0"/>
        <v>Fluorid</v>
      </c>
      <c r="S19" s="3" t="str">
        <f t="shared" si="0"/>
        <v>Klorid</v>
      </c>
      <c r="T19" s="3" t="str">
        <f t="shared" si="0"/>
        <v>Sulfat</v>
      </c>
      <c r="U19" s="3" t="str">
        <f t="shared" si="0"/>
        <v>Ammonium</v>
      </c>
      <c r="V19" s="3" t="str">
        <f t="shared" si="0"/>
        <v>Total organisk karb.</v>
      </c>
      <c r="W19" s="3" t="str">
        <f t="shared" si="0"/>
        <v>Benzo[a]pyren</v>
      </c>
      <c r="X19" s="3" t="str">
        <f t="shared" si="0"/>
        <v>PAH sum 4stk. REF</v>
      </c>
      <c r="Y19" s="3" t="str">
        <f t="shared" si="0"/>
        <v>Sum THM</v>
      </c>
      <c r="Z19" s="3" t="str">
        <f t="shared" si="0"/>
        <v>Escherichia coli</v>
      </c>
      <c r="AA19" s="3" t="str">
        <f t="shared" si="0"/>
        <v>Koliforme bakterier</v>
      </c>
      <c r="AB19" s="3" t="str">
        <f t="shared" si="0"/>
        <v>Kimtall - v/22°C,3d</v>
      </c>
      <c r="AC19" s="3" t="str">
        <f t="shared" si="0"/>
        <v>Clostri. perfringens</v>
      </c>
      <c r="AD19" s="3" t="str">
        <f t="shared" si="0"/>
        <v>Int. enterokokker</v>
      </c>
    </row>
    <row r="20" spans="1:30" x14ac:dyDescent="0.25">
      <c r="F20" s="3" t="s">
        <v>87</v>
      </c>
      <c r="G20" s="3">
        <f>COUNTA(G4:G18)</f>
        <v>15</v>
      </c>
      <c r="H20" s="3">
        <f t="shared" ref="H20:AD20" si="1">COUNTA(H4:H18)</f>
        <v>15</v>
      </c>
      <c r="I20" s="3">
        <f t="shared" si="1"/>
        <v>15</v>
      </c>
      <c r="J20" s="3">
        <f t="shared" si="1"/>
        <v>15</v>
      </c>
      <c r="K20" s="3">
        <f t="shared" si="1"/>
        <v>15</v>
      </c>
      <c r="L20" s="3">
        <f t="shared" si="1"/>
        <v>15</v>
      </c>
      <c r="M20" s="3">
        <f t="shared" si="1"/>
        <v>1</v>
      </c>
      <c r="N20" s="3">
        <f t="shared" si="1"/>
        <v>15</v>
      </c>
      <c r="O20" s="3">
        <f t="shared" si="1"/>
        <v>1</v>
      </c>
      <c r="P20" s="3">
        <f t="shared" si="1"/>
        <v>1</v>
      </c>
      <c r="Q20" s="3">
        <f t="shared" si="1"/>
        <v>1</v>
      </c>
      <c r="R20" s="3">
        <f t="shared" si="1"/>
        <v>1</v>
      </c>
      <c r="S20" s="3">
        <f t="shared" si="1"/>
        <v>1</v>
      </c>
      <c r="T20" s="3">
        <f t="shared" si="1"/>
        <v>1</v>
      </c>
      <c r="U20" s="3">
        <f t="shared" si="1"/>
        <v>1</v>
      </c>
      <c r="V20" s="3">
        <f t="shared" si="1"/>
        <v>1</v>
      </c>
      <c r="W20" s="3">
        <f t="shared" si="1"/>
        <v>1</v>
      </c>
      <c r="X20" s="3">
        <f t="shared" si="1"/>
        <v>1</v>
      </c>
      <c r="Y20" s="3">
        <f t="shared" si="1"/>
        <v>1</v>
      </c>
      <c r="Z20" s="3">
        <f t="shared" si="1"/>
        <v>15</v>
      </c>
      <c r="AA20" s="3">
        <f t="shared" si="1"/>
        <v>15</v>
      </c>
      <c r="AB20" s="3">
        <f t="shared" si="1"/>
        <v>15</v>
      </c>
      <c r="AC20" s="3">
        <f t="shared" si="1"/>
        <v>1</v>
      </c>
      <c r="AD20" s="3">
        <f t="shared" si="1"/>
        <v>15</v>
      </c>
    </row>
    <row r="21" spans="1:30" x14ac:dyDescent="0.25">
      <c r="F21" s="3" t="s">
        <v>88</v>
      </c>
      <c r="G21" s="4">
        <f>AVERAGE(G4:G18)</f>
        <v>7.4733333333333327</v>
      </c>
      <c r="H21" s="4">
        <f t="shared" ref="H21:AD21" si="2">AVERAGE(H4:H18)</f>
        <v>0.13400000000000004</v>
      </c>
      <c r="I21" s="4">
        <f t="shared" si="2"/>
        <v>7.2266666666666657</v>
      </c>
      <c r="J21" s="4">
        <f t="shared" si="2"/>
        <v>2.9333333333333331</v>
      </c>
      <c r="K21" s="4" t="e">
        <f t="shared" si="2"/>
        <v>#DIV/0!</v>
      </c>
      <c r="L21" s="4" t="e">
        <f t="shared" si="2"/>
        <v>#DIV/0!</v>
      </c>
      <c r="M21" s="4">
        <f t="shared" si="2"/>
        <v>2.5000000000000001E-3</v>
      </c>
      <c r="N21" s="4">
        <f t="shared" si="2"/>
        <v>129.33333333333334</v>
      </c>
      <c r="O21" s="4">
        <f t="shared" si="2"/>
        <v>7.2</v>
      </c>
      <c r="P21" s="4">
        <f t="shared" si="2"/>
        <v>8.6999999999999993</v>
      </c>
      <c r="Q21" s="4">
        <f t="shared" si="2"/>
        <v>8.61</v>
      </c>
      <c r="R21" s="4">
        <f t="shared" si="2"/>
        <v>2.5000000000000001E-2</v>
      </c>
      <c r="S21" s="4">
        <f t="shared" si="2"/>
        <v>12</v>
      </c>
      <c r="T21" s="4">
        <f t="shared" si="2"/>
        <v>1.4</v>
      </c>
      <c r="U21" s="4">
        <f t="shared" si="2"/>
        <v>2.5000000000000001E-2</v>
      </c>
      <c r="V21" s="4">
        <f t="shared" si="2"/>
        <v>3.1</v>
      </c>
      <c r="W21" s="4">
        <f t="shared" si="2"/>
        <v>2.5000000000000001E-3</v>
      </c>
      <c r="X21" s="4">
        <f t="shared" si="2"/>
        <v>0.01</v>
      </c>
      <c r="Y21" s="4">
        <f t="shared" si="2"/>
        <v>0.5</v>
      </c>
      <c r="Z21" s="4">
        <f t="shared" si="2"/>
        <v>0</v>
      </c>
      <c r="AA21" s="4">
        <f t="shared" si="2"/>
        <v>0</v>
      </c>
      <c r="AB21" s="4">
        <f t="shared" si="2"/>
        <v>0.66666666666666663</v>
      </c>
      <c r="AC21" s="4">
        <f t="shared" si="2"/>
        <v>0</v>
      </c>
      <c r="AD21" s="4">
        <f t="shared" si="2"/>
        <v>0</v>
      </c>
    </row>
    <row r="22" spans="1:30" x14ac:dyDescent="0.25">
      <c r="F22" s="3" t="s">
        <v>89</v>
      </c>
      <c r="G22" s="4">
        <f>MIN(G4:G18)</f>
        <v>7</v>
      </c>
      <c r="H22" s="4">
        <f t="shared" ref="H22:AD22" si="3">MIN(H4:H18)</f>
        <v>0.05</v>
      </c>
      <c r="I22" s="4">
        <f t="shared" si="3"/>
        <v>6.9</v>
      </c>
      <c r="J22" s="4">
        <f t="shared" si="3"/>
        <v>1</v>
      </c>
      <c r="K22" s="4">
        <f t="shared" si="3"/>
        <v>0</v>
      </c>
      <c r="L22" s="4">
        <f t="shared" si="3"/>
        <v>0</v>
      </c>
      <c r="M22" s="4">
        <f t="shared" si="3"/>
        <v>2.5000000000000001E-3</v>
      </c>
      <c r="N22" s="4">
        <f t="shared" si="3"/>
        <v>90</v>
      </c>
      <c r="O22" s="4">
        <f t="shared" si="3"/>
        <v>7.2</v>
      </c>
      <c r="P22" s="4">
        <f t="shared" si="3"/>
        <v>8.6999999999999993</v>
      </c>
      <c r="Q22" s="4">
        <f t="shared" si="3"/>
        <v>8.61</v>
      </c>
      <c r="R22" s="4">
        <f t="shared" si="3"/>
        <v>2.5000000000000001E-2</v>
      </c>
      <c r="S22" s="4">
        <f t="shared" si="3"/>
        <v>12</v>
      </c>
      <c r="T22" s="4">
        <f t="shared" si="3"/>
        <v>1.4</v>
      </c>
      <c r="U22" s="4">
        <f t="shared" si="3"/>
        <v>2.5000000000000001E-2</v>
      </c>
      <c r="V22" s="4">
        <f t="shared" si="3"/>
        <v>3.1</v>
      </c>
      <c r="W22" s="4">
        <f t="shared" si="3"/>
        <v>2.5000000000000001E-3</v>
      </c>
      <c r="X22" s="4">
        <f t="shared" si="3"/>
        <v>0.01</v>
      </c>
      <c r="Y22" s="4">
        <f t="shared" si="3"/>
        <v>0.5</v>
      </c>
      <c r="Z22" s="4">
        <f t="shared" si="3"/>
        <v>0</v>
      </c>
      <c r="AA22" s="4">
        <f t="shared" si="3"/>
        <v>0</v>
      </c>
      <c r="AB22" s="4">
        <f t="shared" si="3"/>
        <v>0</v>
      </c>
      <c r="AC22" s="4">
        <f t="shared" si="3"/>
        <v>0</v>
      </c>
      <c r="AD22" s="4">
        <f t="shared" si="3"/>
        <v>0</v>
      </c>
    </row>
    <row r="23" spans="1:30" x14ac:dyDescent="0.25">
      <c r="F23" s="3" t="s">
        <v>90</v>
      </c>
      <c r="G23" s="3">
        <f>MAX(G4:G18)</f>
        <v>8.8000000000000007</v>
      </c>
      <c r="H23" s="3">
        <f t="shared" ref="H23:AD23" si="4">MAX(H4:H18)</f>
        <v>0.2</v>
      </c>
      <c r="I23" s="3">
        <f t="shared" si="4"/>
        <v>7.7</v>
      </c>
      <c r="J23" s="3">
        <f t="shared" si="4"/>
        <v>4</v>
      </c>
      <c r="K23" s="3">
        <f t="shared" si="4"/>
        <v>0</v>
      </c>
      <c r="L23" s="3">
        <f t="shared" si="4"/>
        <v>0</v>
      </c>
      <c r="M23" s="3">
        <f t="shared" si="4"/>
        <v>2.5000000000000001E-3</v>
      </c>
      <c r="N23" s="3">
        <f t="shared" si="4"/>
        <v>200</v>
      </c>
      <c r="O23" s="3">
        <f t="shared" si="4"/>
        <v>7.2</v>
      </c>
      <c r="P23" s="3">
        <f t="shared" si="4"/>
        <v>8.6999999999999993</v>
      </c>
      <c r="Q23" s="3">
        <f t="shared" si="4"/>
        <v>8.61</v>
      </c>
      <c r="R23" s="3">
        <f t="shared" si="4"/>
        <v>2.5000000000000001E-2</v>
      </c>
      <c r="S23" s="3">
        <f t="shared" si="4"/>
        <v>12</v>
      </c>
      <c r="T23" s="3">
        <f t="shared" si="4"/>
        <v>1.4</v>
      </c>
      <c r="U23" s="3">
        <f t="shared" si="4"/>
        <v>2.5000000000000001E-2</v>
      </c>
      <c r="V23" s="3">
        <f t="shared" si="4"/>
        <v>3.1</v>
      </c>
      <c r="W23" s="3">
        <f t="shared" si="4"/>
        <v>2.5000000000000001E-3</v>
      </c>
      <c r="X23" s="3">
        <f t="shared" si="4"/>
        <v>0.01</v>
      </c>
      <c r="Y23" s="3">
        <f t="shared" si="4"/>
        <v>0.5</v>
      </c>
      <c r="Z23" s="3">
        <f t="shared" si="4"/>
        <v>0</v>
      </c>
      <c r="AA23" s="3">
        <f t="shared" si="4"/>
        <v>0</v>
      </c>
      <c r="AB23" s="3">
        <f t="shared" si="4"/>
        <v>5</v>
      </c>
      <c r="AC23" s="3">
        <f t="shared" si="4"/>
        <v>0</v>
      </c>
      <c r="AD23" s="3">
        <f t="shared" si="4"/>
        <v>0</v>
      </c>
    </row>
    <row r="24" spans="1:30" x14ac:dyDescent="0.25">
      <c r="F24" s="3" t="s">
        <v>91</v>
      </c>
      <c r="G24" s="3">
        <f>MEDIAN(G4:G18)</f>
        <v>7.3</v>
      </c>
      <c r="H24" s="3">
        <f t="shared" ref="H24:AD24" si="5">MEDIAN(H4:H18)</f>
        <v>0.13</v>
      </c>
      <c r="I24" s="3">
        <f t="shared" si="5"/>
        <v>7.2</v>
      </c>
      <c r="J24" s="3">
        <f t="shared" si="5"/>
        <v>3</v>
      </c>
      <c r="K24" s="3" t="e">
        <f t="shared" si="5"/>
        <v>#NUM!</v>
      </c>
      <c r="L24" s="3" t="e">
        <f t="shared" si="5"/>
        <v>#NUM!</v>
      </c>
      <c r="M24" s="3">
        <f t="shared" si="5"/>
        <v>2.5000000000000001E-3</v>
      </c>
      <c r="N24" s="3">
        <f t="shared" si="5"/>
        <v>130</v>
      </c>
      <c r="O24" s="3">
        <f t="shared" si="5"/>
        <v>7.2</v>
      </c>
      <c r="P24" s="3">
        <f t="shared" si="5"/>
        <v>8.6999999999999993</v>
      </c>
      <c r="Q24" s="3">
        <f t="shared" si="5"/>
        <v>8.61</v>
      </c>
      <c r="R24" s="3">
        <f t="shared" si="5"/>
        <v>2.5000000000000001E-2</v>
      </c>
      <c r="S24" s="3">
        <f t="shared" si="5"/>
        <v>12</v>
      </c>
      <c r="T24" s="3">
        <f t="shared" si="5"/>
        <v>1.4</v>
      </c>
      <c r="U24" s="3">
        <f t="shared" si="5"/>
        <v>2.5000000000000001E-2</v>
      </c>
      <c r="V24" s="3">
        <f t="shared" si="5"/>
        <v>3.1</v>
      </c>
      <c r="W24" s="3">
        <f t="shared" si="5"/>
        <v>2.5000000000000001E-3</v>
      </c>
      <c r="X24" s="3">
        <f t="shared" si="5"/>
        <v>0.01</v>
      </c>
      <c r="Y24" s="3">
        <f t="shared" si="5"/>
        <v>0.5</v>
      </c>
      <c r="Z24" s="3">
        <f t="shared" si="5"/>
        <v>0</v>
      </c>
      <c r="AA24" s="3">
        <f t="shared" si="5"/>
        <v>0</v>
      </c>
      <c r="AB24" s="3">
        <f t="shared" si="5"/>
        <v>0</v>
      </c>
      <c r="AC24" s="3">
        <f t="shared" si="5"/>
        <v>0</v>
      </c>
      <c r="AD24" s="3">
        <f t="shared" si="5"/>
        <v>0</v>
      </c>
    </row>
  </sheetData>
  <pageMargins left="0.19685039370078741" right="0.19685039370078741" top="0.74803149606299213" bottom="0.74803149606299213" header="0.31496062992125984" footer="0.31496062992125984"/>
  <pageSetup paperSize="9" orientation="landscape" horizontalDpi="0" verticalDpi="0" r:id="rId1"/>
  <headerFooter>
    <oddHeader>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'Ark1'!OXLSEXP100715093213</vt:lpstr>
    </vt:vector>
  </TitlesOfParts>
  <Company>NRVA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bjornegils</dc:creator>
  <cp:lastModifiedBy>Roy Gundersen</cp:lastModifiedBy>
  <cp:lastPrinted>2019-03-19T08:22:39Z</cp:lastPrinted>
  <dcterms:created xsi:type="dcterms:W3CDTF">2015-08-14T10:12:33Z</dcterms:created>
  <dcterms:modified xsi:type="dcterms:W3CDTF">2019-03-19T08:37:28Z</dcterms:modified>
</cp:coreProperties>
</file>