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tron\OneDrive\Dokumenter\Trond\BV\BV analyser\"/>
    </mc:Choice>
  </mc:AlternateContent>
  <xr:revisionPtr revIDLastSave="0" documentId="8_{1339BFC9-AA6A-4E89-9CEC-432B895EE90A}" xr6:coauthVersionLast="47" xr6:coauthVersionMax="47" xr10:uidLastSave="{00000000-0000-0000-0000-000000000000}"/>
  <bookViews>
    <workbookView xWindow="-120" yWindow="-120" windowWidth="29040" windowHeight="15840" xr2:uid="{98EF99C8-5AFC-4251-A2F1-80F894B6F955}"/>
  </bookViews>
  <sheets>
    <sheet name="Årsrapport Rentvann " sheetId="8" r:id="rId1"/>
    <sheet name="Årsrapport Råvann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68" i="8" l="1"/>
  <c r="AB67" i="8"/>
  <c r="AB66" i="8"/>
  <c r="AB65" i="8"/>
  <c r="W68" i="8"/>
  <c r="W67" i="8"/>
  <c r="W66" i="8"/>
  <c r="W65" i="8"/>
  <c r="V68" i="8"/>
  <c r="V67" i="8"/>
  <c r="V66" i="8"/>
  <c r="V65" i="8"/>
  <c r="U68" i="8"/>
  <c r="U67" i="8"/>
  <c r="U66" i="8"/>
  <c r="U65" i="8"/>
  <c r="Q68" i="8"/>
  <c r="Q67" i="8"/>
  <c r="Q66" i="8"/>
  <c r="Q65" i="8"/>
  <c r="K68" i="8"/>
  <c r="L68" i="8"/>
  <c r="M68" i="8"/>
  <c r="P68" i="8"/>
  <c r="R68" i="8"/>
  <c r="S68" i="8"/>
  <c r="T68" i="8"/>
  <c r="X68" i="8"/>
  <c r="Y68" i="8"/>
  <c r="Z68" i="8"/>
  <c r="AA68" i="8"/>
  <c r="AC68" i="8"/>
  <c r="AD68" i="8"/>
  <c r="AE68" i="8"/>
  <c r="AF68" i="8"/>
  <c r="AG68" i="8"/>
  <c r="AH68" i="8"/>
  <c r="AI68" i="8"/>
  <c r="AJ68" i="8"/>
  <c r="AK68" i="8"/>
  <c r="AL68" i="8"/>
  <c r="AM68" i="8"/>
  <c r="AN68" i="8"/>
  <c r="AO68" i="8"/>
  <c r="AP68" i="8"/>
  <c r="AQ68" i="8"/>
  <c r="AR68" i="8"/>
  <c r="AS68" i="8"/>
  <c r="AT68" i="8"/>
  <c r="AU68" i="8"/>
  <c r="AV68" i="8"/>
  <c r="AW68" i="8"/>
  <c r="AX68" i="8"/>
  <c r="AY68" i="8"/>
  <c r="AZ68" i="8"/>
  <c r="BA68" i="8"/>
  <c r="K67" i="8"/>
  <c r="L67" i="8"/>
  <c r="M67" i="8"/>
  <c r="P67" i="8"/>
  <c r="R67" i="8"/>
  <c r="S67" i="8"/>
  <c r="T67" i="8"/>
  <c r="X67" i="8"/>
  <c r="Y67" i="8"/>
  <c r="Z67" i="8"/>
  <c r="AA67" i="8"/>
  <c r="AC67" i="8"/>
  <c r="AD67" i="8"/>
  <c r="AE67" i="8"/>
  <c r="AF67" i="8"/>
  <c r="AG67" i="8"/>
  <c r="AH67" i="8"/>
  <c r="AI67" i="8"/>
  <c r="AJ67" i="8"/>
  <c r="AK67" i="8"/>
  <c r="AL67" i="8"/>
  <c r="AM67" i="8"/>
  <c r="AN67" i="8"/>
  <c r="AO67" i="8"/>
  <c r="AP67" i="8"/>
  <c r="AQ67" i="8"/>
  <c r="AR67" i="8"/>
  <c r="AS67" i="8"/>
  <c r="AT67" i="8"/>
  <c r="AU67" i="8"/>
  <c r="AV67" i="8"/>
  <c r="AW67" i="8"/>
  <c r="AX67" i="8"/>
  <c r="AY67" i="8"/>
  <c r="AZ67" i="8"/>
  <c r="BA67" i="8"/>
  <c r="K66" i="8"/>
  <c r="L66" i="8"/>
  <c r="M66" i="8"/>
  <c r="P66" i="8"/>
  <c r="R66" i="8"/>
  <c r="S66" i="8"/>
  <c r="T66" i="8"/>
  <c r="X66" i="8"/>
  <c r="Y66" i="8"/>
  <c r="Z66" i="8"/>
  <c r="AA66" i="8"/>
  <c r="AC66" i="8"/>
  <c r="AD66" i="8"/>
  <c r="AE66" i="8"/>
  <c r="AF66" i="8"/>
  <c r="AG66" i="8"/>
  <c r="AH66" i="8"/>
  <c r="AI66" i="8"/>
  <c r="AJ66" i="8"/>
  <c r="AK66" i="8"/>
  <c r="AL66" i="8"/>
  <c r="AM66" i="8"/>
  <c r="AN66" i="8"/>
  <c r="AO66" i="8"/>
  <c r="AP66" i="8"/>
  <c r="AQ66" i="8"/>
  <c r="AR66" i="8"/>
  <c r="AS66" i="8"/>
  <c r="AT66" i="8"/>
  <c r="AU66" i="8"/>
  <c r="AV66" i="8"/>
  <c r="AW66" i="8"/>
  <c r="AX66" i="8"/>
  <c r="AY66" i="8"/>
  <c r="AZ66" i="8"/>
  <c r="BA66" i="8"/>
  <c r="K65" i="8"/>
  <c r="L65" i="8"/>
  <c r="M65" i="8"/>
  <c r="P65" i="8"/>
  <c r="R65" i="8"/>
  <c r="S65" i="8"/>
  <c r="T65" i="8"/>
  <c r="X65" i="8"/>
  <c r="Y65" i="8"/>
  <c r="Z65" i="8"/>
  <c r="AA65" i="8"/>
  <c r="AC65" i="8"/>
  <c r="AD65" i="8"/>
  <c r="AE65" i="8"/>
  <c r="AF65" i="8"/>
  <c r="AG65" i="8"/>
  <c r="AH65" i="8"/>
  <c r="AI65" i="8"/>
  <c r="AJ65" i="8"/>
  <c r="AK65" i="8"/>
  <c r="AL65" i="8"/>
  <c r="AM65" i="8"/>
  <c r="AN65" i="8"/>
  <c r="AO65" i="8"/>
  <c r="AP65" i="8"/>
  <c r="AQ65" i="8"/>
  <c r="AR65" i="8"/>
  <c r="AS65" i="8"/>
  <c r="AT65" i="8"/>
  <c r="AU65" i="8"/>
  <c r="AV65" i="8"/>
  <c r="AW65" i="8"/>
  <c r="AX65" i="8"/>
  <c r="AY65" i="8"/>
  <c r="AZ65" i="8"/>
  <c r="BA65" i="8"/>
  <c r="K64" i="8"/>
  <c r="L64" i="8"/>
  <c r="M64" i="8"/>
  <c r="P64" i="8"/>
  <c r="Q64" i="8"/>
  <c r="R64" i="8"/>
  <c r="S64" i="8"/>
  <c r="T64" i="8"/>
  <c r="U64" i="8"/>
  <c r="V64" i="8"/>
  <c r="W64" i="8"/>
  <c r="X64" i="8"/>
  <c r="Y64" i="8"/>
  <c r="Z64" i="8"/>
  <c r="AA64" i="8"/>
  <c r="AB64" i="8"/>
  <c r="AC64" i="8"/>
  <c r="AD64" i="8"/>
  <c r="AE64" i="8"/>
  <c r="AF64" i="8"/>
  <c r="AG64" i="8"/>
  <c r="AH64" i="8"/>
  <c r="AI64" i="8"/>
  <c r="AJ64" i="8"/>
  <c r="AK64" i="8"/>
  <c r="AL64" i="8"/>
  <c r="AM64" i="8"/>
  <c r="AN64" i="8"/>
  <c r="AO64" i="8"/>
  <c r="AP64" i="8"/>
  <c r="AQ64" i="8"/>
  <c r="AR64" i="8"/>
  <c r="AS64" i="8"/>
  <c r="AT64" i="8"/>
  <c r="AU64" i="8"/>
  <c r="AV64" i="8"/>
  <c r="AW64" i="8"/>
  <c r="AX64" i="8"/>
  <c r="AY64" i="8"/>
  <c r="AZ64" i="8"/>
  <c r="BA64" i="8"/>
  <c r="J68" i="8"/>
  <c r="J67" i="8"/>
  <c r="J66" i="8"/>
  <c r="J65" i="8"/>
  <c r="J64" i="8"/>
  <c r="F13" i="1"/>
  <c r="G13" i="1"/>
  <c r="H13" i="1"/>
  <c r="I13" i="1"/>
  <c r="L13" i="1"/>
  <c r="F14" i="1"/>
  <c r="G14" i="1"/>
  <c r="H14" i="1"/>
  <c r="I14" i="1"/>
  <c r="J14" i="1"/>
  <c r="K14" i="1"/>
  <c r="L14" i="1"/>
  <c r="N14" i="1"/>
  <c r="F15" i="1"/>
  <c r="G15" i="1"/>
  <c r="H15" i="1"/>
  <c r="I15" i="1"/>
  <c r="J15" i="1"/>
  <c r="K15" i="1"/>
  <c r="L15" i="1"/>
  <c r="N15" i="1"/>
  <c r="F16" i="1"/>
  <c r="G16" i="1"/>
  <c r="H16" i="1"/>
  <c r="I16" i="1"/>
  <c r="J16" i="1"/>
  <c r="K16" i="1"/>
  <c r="L16" i="1"/>
  <c r="N16" i="1"/>
  <c r="F17" i="1"/>
  <c r="G17" i="1"/>
  <c r="H17" i="1"/>
  <c r="I17" i="1"/>
  <c r="J17" i="1"/>
  <c r="L17" i="1"/>
</calcChain>
</file>

<file path=xl/sharedStrings.xml><?xml version="1.0" encoding="utf-8"?>
<sst xmlns="http://schemas.openxmlformats.org/spreadsheetml/2006/main" count="573" uniqueCount="146">
  <si>
    <t>2021-00315-1</t>
  </si>
  <si>
    <t>VP-BLAKER</t>
  </si>
  <si>
    <t>BLAK-RÅVANN</t>
  </si>
  <si>
    <t>&lt;1</t>
  </si>
  <si>
    <t>2021-00478-1</t>
  </si>
  <si>
    <t>2021-00140-1</t>
  </si>
  <si>
    <t>BLAK-RENTVANN</t>
  </si>
  <si>
    <t>Normal</t>
  </si>
  <si>
    <t>2021-00140-2</t>
  </si>
  <si>
    <t>BLAK-SNIPPEN</t>
  </si>
  <si>
    <t>2021-00140-3</t>
  </si>
  <si>
    <t>Sandnes</t>
  </si>
  <si>
    <t>2021-00140-4</t>
  </si>
  <si>
    <t>Fossum</t>
  </si>
  <si>
    <t>2021-00315-2</t>
  </si>
  <si>
    <t>2021-00315-3</t>
  </si>
  <si>
    <t>2021-00315-4</t>
  </si>
  <si>
    <t>2021-00315-5</t>
  </si>
  <si>
    <t>2021-00478-2</t>
  </si>
  <si>
    <t>2021-00478-3</t>
  </si>
  <si>
    <t>2021-00478-4</t>
  </si>
  <si>
    <t>2021-00478-5</t>
  </si>
  <si>
    <t>Løpenummer (Prøvenr)</t>
  </si>
  <si>
    <t>Prøveuttak</t>
  </si>
  <si>
    <t>Objekt</t>
  </si>
  <si>
    <t>Kundemerking delprøve</t>
  </si>
  <si>
    <t>Kundenummer</t>
  </si>
  <si>
    <t>Kundenavn</t>
  </si>
  <si>
    <t>Prøvested ID</t>
  </si>
  <si>
    <t>Prøvestednavn</t>
  </si>
  <si>
    <t>Prøvetype</t>
  </si>
  <si>
    <t>Betegnelse</t>
  </si>
  <si>
    <t>pH (pH)</t>
  </si>
  <si>
    <t>Turbiditet (FNU)</t>
  </si>
  <si>
    <t>Konduktivitet (mS/m)</t>
  </si>
  <si>
    <t>Fargetall (mgPt/l)</t>
  </si>
  <si>
    <t>Lukt</t>
  </si>
  <si>
    <t>Smak</t>
  </si>
  <si>
    <t>Kvikksølv Hg (µg/l)</t>
  </si>
  <si>
    <t>Aluminium Al (mg/l)</t>
  </si>
  <si>
    <t>Arsen As (µg/l)</t>
  </si>
  <si>
    <t>Kadmium Cd (µg/l)</t>
  </si>
  <si>
    <t>Krom Cr (µg/l)</t>
  </si>
  <si>
    <t>Kobber Cu (mg/l)</t>
  </si>
  <si>
    <t>Jern Fe (mg/l)</t>
  </si>
  <si>
    <t>Mangan Mn (mg/l)</t>
  </si>
  <si>
    <t>Natrium Na (mg/l)</t>
  </si>
  <si>
    <t>Nikkel Ni (µg/l)</t>
  </si>
  <si>
    <t>Bly Pb (µg/l)</t>
  </si>
  <si>
    <t>Antimon Sb (µg/l)</t>
  </si>
  <si>
    <t>Bor B (mg/l)</t>
  </si>
  <si>
    <t>Selen Se (µg/l)</t>
  </si>
  <si>
    <t>Cyanid (mg Cn/l)</t>
  </si>
  <si>
    <t>Fluorid (mg F/l)</t>
  </si>
  <si>
    <t>Klorid (mg/l)</t>
  </si>
  <si>
    <t>Sulfat (mg/l)</t>
  </si>
  <si>
    <t>Nitritt+Nitrat Nox (µg/l N)</t>
  </si>
  <si>
    <t>Ammonium NH4 (µg N/l)</t>
  </si>
  <si>
    <t>TOC (mg/l C)</t>
  </si>
  <si>
    <t>Benzo(a)pyren (µg/l)</t>
  </si>
  <si>
    <t>PAH sum 4stk. REF (µg/l)</t>
  </si>
  <si>
    <t>Pesticider (µg/l)</t>
  </si>
  <si>
    <t>1,2-Dikloretan (µg/l)</t>
  </si>
  <si>
    <t>Tetrakloreten (µg/l)</t>
  </si>
  <si>
    <t>Sum THM (µg/l)</t>
  </si>
  <si>
    <t>Trikloreten (µg/l)</t>
  </si>
  <si>
    <t>Vinylklorid (µg/l)</t>
  </si>
  <si>
    <t>Bromat (µg/l)</t>
  </si>
  <si>
    <t>Benzen (µg/l)</t>
  </si>
  <si>
    <t>Epiklorhydrin (µg/l)</t>
  </si>
  <si>
    <t>Akrylamid (µg/l)</t>
  </si>
  <si>
    <t>Koliforme bakterier (/100ml)</t>
  </si>
  <si>
    <t>E.Coli (/100ml)</t>
  </si>
  <si>
    <t>Kimtall 22°C (cfu/ml)</t>
  </si>
  <si>
    <t>Clostridium perfringens (/100ml)</t>
  </si>
  <si>
    <t>Intestinale enterokokker (/100ml)</t>
  </si>
  <si>
    <t>P210082-01</t>
  </si>
  <si>
    <t>VANN</t>
  </si>
  <si>
    <t>Blaker Vannverk</t>
  </si>
  <si>
    <t>BLAK-Rentvann</t>
  </si>
  <si>
    <t>Blaker vv</t>
  </si>
  <si>
    <t>Rentvann</t>
  </si>
  <si>
    <t>P210082-02</t>
  </si>
  <si>
    <t>BLAK-Snippen</t>
  </si>
  <si>
    <t>Snippen Mat</t>
  </si>
  <si>
    <t>P210082-03</t>
  </si>
  <si>
    <t>BLAK-Sandnes</t>
  </si>
  <si>
    <t>P210082-04</t>
  </si>
  <si>
    <t>BLAK-Fossum</t>
  </si>
  <si>
    <t>P210230-01</t>
  </si>
  <si>
    <t>Råvann</t>
  </si>
  <si>
    <t>P210230-02</t>
  </si>
  <si>
    <t>P210230-03</t>
  </si>
  <si>
    <t>P210230-04</t>
  </si>
  <si>
    <t>P210230-05</t>
  </si>
  <si>
    <t>P210343-01</t>
  </si>
  <si>
    <t>P210343-02</t>
  </si>
  <si>
    <t>P210343-03</t>
  </si>
  <si>
    <t>P210343-04</t>
  </si>
  <si>
    <t>P210435-01</t>
  </si>
  <si>
    <t>P210435-02</t>
  </si>
  <si>
    <t>P210435-03</t>
  </si>
  <si>
    <t>P210435-04</t>
  </si>
  <si>
    <t>P210435-05</t>
  </si>
  <si>
    <t>P210807-01</t>
  </si>
  <si>
    <t>P210807-02</t>
  </si>
  <si>
    <t>P210807-03</t>
  </si>
  <si>
    <t>P210807-04</t>
  </si>
  <si>
    <t>P210997-01</t>
  </si>
  <si>
    <t>P210997-02</t>
  </si>
  <si>
    <t>P210997-03</t>
  </si>
  <si>
    <t>P210997-04</t>
  </si>
  <si>
    <t>P211107-01</t>
  </si>
  <si>
    <t>P211107-02</t>
  </si>
  <si>
    <t>P211107-03</t>
  </si>
  <si>
    <t>P211107-04</t>
  </si>
  <si>
    <t>P211107-05</t>
  </si>
  <si>
    <t>P211185-01</t>
  </si>
  <si>
    <t>P211185-02</t>
  </si>
  <si>
    <t>P211185-03</t>
  </si>
  <si>
    <t>P211185-04</t>
  </si>
  <si>
    <t>P211294-01</t>
  </si>
  <si>
    <t>P211294-02</t>
  </si>
  <si>
    <t>P211294-03</t>
  </si>
  <si>
    <t>P211294-04</t>
  </si>
  <si>
    <t>P211294-05</t>
  </si>
  <si>
    <t>P211474-01</t>
  </si>
  <si>
    <t>P211474-02</t>
  </si>
  <si>
    <t>P211474-03</t>
  </si>
  <si>
    <t>P211474-04</t>
  </si>
  <si>
    <t>P211567-01</t>
  </si>
  <si>
    <t>P211567-02</t>
  </si>
  <si>
    <t>P211567-03</t>
  </si>
  <si>
    <t>P211567-04</t>
  </si>
  <si>
    <t>P211675-01</t>
  </si>
  <si>
    <t>P211675-02</t>
  </si>
  <si>
    <t>P211675-03</t>
  </si>
  <si>
    <t>P211675-04</t>
  </si>
  <si>
    <t>P211675-05</t>
  </si>
  <si>
    <t>Antall</t>
  </si>
  <si>
    <t>Middelverdi</t>
  </si>
  <si>
    <t>Median</t>
  </si>
  <si>
    <t>Maks</t>
  </si>
  <si>
    <t>Min</t>
  </si>
  <si>
    <t xml:space="preserve">Mg/l: Enkeltresultater for  Jern, Mangan, Aluminium,Bor og Kobber er oppgitt  i µg/l men er omregnet til mg/l i nederste tabell (Middel, median, max og min) </t>
  </si>
  <si>
    <t>mg/l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</si>
</sst>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\-mm\-dd;@"/>
    <numFmt numFmtId="165" formatCode="yyyy\-mm\-dd\ hh:mm:ss"/>
    <numFmt numFmtId="166" formatCode="0.0"/>
    <numFmt numFmtId="167" formatCode="0.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/>
    <xf numFmtId="164" fontId="2" fillId="0" borderId="0" xfId="0" applyNumberFormat="1" applyFont="1"/>
    <xf numFmtId="164" fontId="0" fillId="0" borderId="0" xfId="0" applyNumberFormat="1"/>
    <xf numFmtId="0" fontId="2" fillId="0" borderId="0" xfId="0" applyFont="1" applyAlignment="1">
      <alignment horizontal="right"/>
    </xf>
    <xf numFmtId="165" fontId="2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right"/>
    </xf>
    <xf numFmtId="0" fontId="1" fillId="0" borderId="0" xfId="0" applyFont="1"/>
    <xf numFmtId="0" fontId="3" fillId="0" borderId="1" xfId="0" applyFont="1" applyBorder="1" applyAlignment="1">
      <alignment horizontal="center"/>
    </xf>
    <xf numFmtId="0" fontId="3" fillId="0" borderId="0" xfId="0" applyFont="1"/>
    <xf numFmtId="164" fontId="3" fillId="0" borderId="0" xfId="0" applyNumberFormat="1" applyFont="1"/>
    <xf numFmtId="0" fontId="3" fillId="0" borderId="1" xfId="0" applyFont="1" applyBorder="1"/>
    <xf numFmtId="2" fontId="3" fillId="0" borderId="1" xfId="0" applyNumberFormat="1" applyFont="1" applyBorder="1"/>
    <xf numFmtId="166" fontId="3" fillId="0" borderId="1" xfId="0" applyNumberFormat="1" applyFont="1" applyBorder="1"/>
    <xf numFmtId="0" fontId="1" fillId="0" borderId="1" xfId="0" applyFont="1" applyBorder="1" applyAlignment="1">
      <alignment horizontal="right"/>
    </xf>
    <xf numFmtId="1" fontId="3" fillId="0" borderId="1" xfId="0" applyNumberFormat="1" applyFont="1" applyBorder="1"/>
    <xf numFmtId="2" fontId="3" fillId="0" borderId="1" xfId="0" applyNumberFormat="1" applyFont="1" applyBorder="1" applyAlignment="1">
      <alignment horizontal="right"/>
    </xf>
    <xf numFmtId="1" fontId="3" fillId="0" borderId="1" xfId="0" applyNumberFormat="1" applyFont="1" applyBorder="1" applyAlignment="1">
      <alignment horizontal="right"/>
    </xf>
    <xf numFmtId="0" fontId="4" fillId="0" borderId="2" xfId="0" applyFont="1" applyBorder="1"/>
    <xf numFmtId="0" fontId="5" fillId="0" borderId="0" xfId="0" applyFont="1"/>
    <xf numFmtId="167" fontId="3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65F47-DA01-4EC3-B7EF-6F7656D07D11}">
  <dimension ref="A1:BA70"/>
  <sheetViews>
    <sheetView tabSelected="1" topLeftCell="F1" workbookViewId="0">
      <pane ySplit="1" topLeftCell="A38" activePane="bottomLeft" state="frozen"/>
      <selection pane="bottomLeft" activeCell="Z67" sqref="Z67"/>
    </sheetView>
  </sheetViews>
  <sheetFormatPr baseColWidth="10" defaultColWidth="15" defaultRowHeight="15" x14ac:dyDescent="0.25"/>
  <cols>
    <col min="2" max="2" width="18.140625" style="5" customWidth="1"/>
  </cols>
  <sheetData>
    <row r="1" spans="1:53" s="10" customFormat="1" x14ac:dyDescent="0.25">
      <c r="A1" s="12" t="s">
        <v>22</v>
      </c>
      <c r="B1" s="13" t="s">
        <v>23</v>
      </c>
      <c r="C1" s="12" t="s">
        <v>24</v>
      </c>
      <c r="D1" s="12" t="s">
        <v>26</v>
      </c>
      <c r="E1" s="12" t="s">
        <v>27</v>
      </c>
      <c r="F1" s="12" t="s">
        <v>28</v>
      </c>
      <c r="G1" s="12" t="s">
        <v>29</v>
      </c>
      <c r="H1" s="12" t="s">
        <v>30</v>
      </c>
      <c r="I1" s="12" t="s">
        <v>31</v>
      </c>
      <c r="J1" s="12" t="s">
        <v>32</v>
      </c>
      <c r="K1" s="12" t="s">
        <v>33</v>
      </c>
      <c r="L1" s="12" t="s">
        <v>34</v>
      </c>
      <c r="M1" s="12" t="s">
        <v>35</v>
      </c>
      <c r="N1" s="12" t="s">
        <v>36</v>
      </c>
      <c r="O1" s="12" t="s">
        <v>37</v>
      </c>
      <c r="P1" s="12" t="s">
        <v>38</v>
      </c>
      <c r="Q1" s="12" t="s">
        <v>39</v>
      </c>
      <c r="R1" s="12" t="s">
        <v>40</v>
      </c>
      <c r="S1" s="12" t="s">
        <v>41</v>
      </c>
      <c r="T1" s="12" t="s">
        <v>42</v>
      </c>
      <c r="U1" s="12" t="s">
        <v>43</v>
      </c>
      <c r="V1" s="12" t="s">
        <v>44</v>
      </c>
      <c r="W1" s="12" t="s">
        <v>45</v>
      </c>
      <c r="X1" s="12" t="s">
        <v>46</v>
      </c>
      <c r="Y1" s="12" t="s">
        <v>47</v>
      </c>
      <c r="Z1" s="12" t="s">
        <v>48</v>
      </c>
      <c r="AA1" s="12" t="s">
        <v>49</v>
      </c>
      <c r="AB1" s="12" t="s">
        <v>50</v>
      </c>
      <c r="AC1" s="12" t="s">
        <v>51</v>
      </c>
      <c r="AD1" s="12" t="s">
        <v>52</v>
      </c>
      <c r="AE1" s="12" t="s">
        <v>53</v>
      </c>
      <c r="AF1" s="12" t="s">
        <v>54</v>
      </c>
      <c r="AG1" s="12" t="s">
        <v>55</v>
      </c>
      <c r="AH1" s="12" t="s">
        <v>56</v>
      </c>
      <c r="AI1" s="12" t="s">
        <v>57</v>
      </c>
      <c r="AJ1" s="12" t="s">
        <v>58</v>
      </c>
      <c r="AK1" s="12" t="s">
        <v>59</v>
      </c>
      <c r="AL1" s="12" t="s">
        <v>60</v>
      </c>
      <c r="AM1" s="12" t="s">
        <v>61</v>
      </c>
      <c r="AN1" s="12" t="s">
        <v>62</v>
      </c>
      <c r="AO1" s="12" t="s">
        <v>63</v>
      </c>
      <c r="AP1" s="12" t="s">
        <v>64</v>
      </c>
      <c r="AQ1" s="12" t="s">
        <v>65</v>
      </c>
      <c r="AR1" s="12" t="s">
        <v>66</v>
      </c>
      <c r="AS1" s="12" t="s">
        <v>67</v>
      </c>
      <c r="AT1" s="12" t="s">
        <v>68</v>
      </c>
      <c r="AU1" s="12" t="s">
        <v>69</v>
      </c>
      <c r="AV1" s="12" t="s">
        <v>70</v>
      </c>
      <c r="AW1" s="12" t="s">
        <v>71</v>
      </c>
      <c r="AX1" s="12" t="s">
        <v>72</v>
      </c>
      <c r="AY1" s="12" t="s">
        <v>73</v>
      </c>
      <c r="AZ1" s="12" t="s">
        <v>74</v>
      </c>
      <c r="BA1" s="12" t="s">
        <v>75</v>
      </c>
    </row>
    <row r="2" spans="1:53" x14ac:dyDescent="0.25">
      <c r="A2" s="3" t="s">
        <v>76</v>
      </c>
      <c r="B2" s="4">
        <v>44300</v>
      </c>
      <c r="C2" s="3" t="s">
        <v>77</v>
      </c>
      <c r="D2" s="3">
        <v>10033</v>
      </c>
      <c r="E2" s="3" t="s">
        <v>78</v>
      </c>
      <c r="F2" s="3" t="s">
        <v>79</v>
      </c>
      <c r="G2" s="3" t="s">
        <v>80</v>
      </c>
      <c r="H2" s="3" t="s">
        <v>81</v>
      </c>
      <c r="I2" s="3"/>
      <c r="J2" s="3">
        <v>7</v>
      </c>
      <c r="K2" s="3">
        <v>0.16</v>
      </c>
      <c r="L2" s="3">
        <v>6.6</v>
      </c>
      <c r="M2" s="3">
        <v>4</v>
      </c>
      <c r="N2" s="3" t="s">
        <v>7</v>
      </c>
      <c r="O2" s="3" t="s">
        <v>7</v>
      </c>
      <c r="P2" s="3"/>
      <c r="Q2" s="3">
        <v>100</v>
      </c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>
        <v>0</v>
      </c>
      <c r="AX2" s="3">
        <v>0</v>
      </c>
      <c r="AY2" s="3">
        <v>0</v>
      </c>
      <c r="AZ2" s="3"/>
      <c r="BA2" s="3">
        <v>0</v>
      </c>
    </row>
    <row r="3" spans="1:53" x14ac:dyDescent="0.25">
      <c r="A3" s="3" t="s">
        <v>82</v>
      </c>
      <c r="B3" s="4">
        <v>44300</v>
      </c>
      <c r="C3" s="3" t="s">
        <v>77</v>
      </c>
      <c r="D3" s="3">
        <v>10033</v>
      </c>
      <c r="E3" s="3" t="s">
        <v>78</v>
      </c>
      <c r="F3" s="3" t="s">
        <v>83</v>
      </c>
      <c r="G3" s="3" t="s">
        <v>84</v>
      </c>
      <c r="H3" s="3" t="s">
        <v>81</v>
      </c>
      <c r="I3" s="3"/>
      <c r="J3" s="3">
        <v>7</v>
      </c>
      <c r="K3" s="3">
        <v>0.19</v>
      </c>
      <c r="L3" s="3">
        <v>6.6</v>
      </c>
      <c r="M3" s="3">
        <v>4</v>
      </c>
      <c r="N3" s="3" t="s">
        <v>7</v>
      </c>
      <c r="O3" s="3" t="s">
        <v>7</v>
      </c>
      <c r="P3" s="3"/>
      <c r="Q3" s="3">
        <v>100</v>
      </c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>
        <v>0</v>
      </c>
      <c r="AX3" s="3">
        <v>0</v>
      </c>
      <c r="AY3" s="3">
        <v>0</v>
      </c>
      <c r="AZ3" s="3"/>
      <c r="BA3" s="3">
        <v>0</v>
      </c>
    </row>
    <row r="4" spans="1:53" x14ac:dyDescent="0.25">
      <c r="A4" s="3" t="s">
        <v>85</v>
      </c>
      <c r="B4" s="4">
        <v>44300</v>
      </c>
      <c r="C4" s="3" t="s">
        <v>77</v>
      </c>
      <c r="D4" s="3">
        <v>10033</v>
      </c>
      <c r="E4" s="3" t="s">
        <v>78</v>
      </c>
      <c r="F4" s="3" t="s">
        <v>86</v>
      </c>
      <c r="G4" s="3" t="s">
        <v>11</v>
      </c>
      <c r="H4" s="3" t="s">
        <v>81</v>
      </c>
      <c r="I4" s="3"/>
      <c r="J4" s="3">
        <v>7.1</v>
      </c>
      <c r="K4" s="3">
        <v>0.18</v>
      </c>
      <c r="L4" s="3">
        <v>6.6</v>
      </c>
      <c r="M4" s="3">
        <v>4</v>
      </c>
      <c r="N4" s="3" t="s">
        <v>7</v>
      </c>
      <c r="O4" s="3" t="s">
        <v>7</v>
      </c>
      <c r="P4" s="3"/>
      <c r="Q4" s="3">
        <v>110</v>
      </c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>
        <v>0</v>
      </c>
      <c r="AX4" s="3">
        <v>0</v>
      </c>
      <c r="AY4" s="3">
        <v>0</v>
      </c>
      <c r="AZ4" s="3"/>
      <c r="BA4" s="3">
        <v>0</v>
      </c>
    </row>
    <row r="5" spans="1:53" x14ac:dyDescent="0.25">
      <c r="A5" s="3" t="s">
        <v>87</v>
      </c>
      <c r="B5" s="4">
        <v>44300</v>
      </c>
      <c r="C5" s="3" t="s">
        <v>77</v>
      </c>
      <c r="D5" s="3">
        <v>10033</v>
      </c>
      <c r="E5" s="3" t="s">
        <v>78</v>
      </c>
      <c r="F5" s="3" t="s">
        <v>88</v>
      </c>
      <c r="G5" s="3" t="s">
        <v>13</v>
      </c>
      <c r="H5" s="3" t="s">
        <v>81</v>
      </c>
      <c r="I5" s="3"/>
      <c r="J5" s="3">
        <v>7.3</v>
      </c>
      <c r="K5" s="3">
        <v>0.17</v>
      </c>
      <c r="L5" s="3">
        <v>6.9</v>
      </c>
      <c r="M5" s="3">
        <v>4</v>
      </c>
      <c r="N5" s="3" t="s">
        <v>7</v>
      </c>
      <c r="O5" s="3" t="s">
        <v>7</v>
      </c>
      <c r="P5" s="3"/>
      <c r="Q5" s="3">
        <v>100</v>
      </c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>
        <v>0</v>
      </c>
      <c r="AX5" s="3">
        <v>0</v>
      </c>
      <c r="AY5" s="3">
        <v>45</v>
      </c>
      <c r="AZ5" s="3"/>
      <c r="BA5" s="3">
        <v>0</v>
      </c>
    </row>
    <row r="6" spans="1:53" x14ac:dyDescent="0.25">
      <c r="A6" s="3" t="s">
        <v>91</v>
      </c>
      <c r="B6" s="4">
        <v>44321</v>
      </c>
      <c r="C6" s="3" t="s">
        <v>77</v>
      </c>
      <c r="D6" s="3">
        <v>10033</v>
      </c>
      <c r="E6" s="3" t="s">
        <v>78</v>
      </c>
      <c r="F6" s="3" t="s">
        <v>79</v>
      </c>
      <c r="G6" s="3" t="s">
        <v>80</v>
      </c>
      <c r="H6" s="3" t="s">
        <v>81</v>
      </c>
      <c r="I6" s="3"/>
      <c r="J6" s="3">
        <v>7.2</v>
      </c>
      <c r="K6" s="3">
        <v>0.23</v>
      </c>
      <c r="L6" s="3">
        <v>6.6</v>
      </c>
      <c r="M6" s="3">
        <v>4</v>
      </c>
      <c r="N6" s="3" t="s">
        <v>7</v>
      </c>
      <c r="O6" s="3" t="s">
        <v>7</v>
      </c>
      <c r="P6" s="3"/>
      <c r="Q6" s="3">
        <v>110</v>
      </c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>
        <v>0</v>
      </c>
      <c r="AX6" s="3">
        <v>0</v>
      </c>
      <c r="AY6" s="3">
        <v>85</v>
      </c>
      <c r="AZ6" s="3"/>
      <c r="BA6" s="3">
        <v>0</v>
      </c>
    </row>
    <row r="7" spans="1:53" x14ac:dyDescent="0.25">
      <c r="A7" s="3" t="s">
        <v>92</v>
      </c>
      <c r="B7" s="4">
        <v>44321</v>
      </c>
      <c r="C7" s="3" t="s">
        <v>77</v>
      </c>
      <c r="D7" s="3">
        <v>10033</v>
      </c>
      <c r="E7" s="3" t="s">
        <v>78</v>
      </c>
      <c r="F7" s="3" t="s">
        <v>83</v>
      </c>
      <c r="G7" s="3" t="s">
        <v>84</v>
      </c>
      <c r="H7" s="3" t="s">
        <v>81</v>
      </c>
      <c r="I7" s="3"/>
      <c r="J7" s="3">
        <v>7.1</v>
      </c>
      <c r="K7" s="3">
        <v>0.2</v>
      </c>
      <c r="L7" s="3">
        <v>6.52</v>
      </c>
      <c r="M7" s="3">
        <v>4</v>
      </c>
      <c r="N7" s="3" t="s">
        <v>7</v>
      </c>
      <c r="O7" s="3" t="s">
        <v>7</v>
      </c>
      <c r="P7" s="3"/>
      <c r="Q7" s="3">
        <v>110</v>
      </c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>
        <v>0</v>
      </c>
      <c r="AX7" s="3">
        <v>0</v>
      </c>
      <c r="AY7" s="3">
        <v>20</v>
      </c>
      <c r="AZ7" s="3"/>
      <c r="BA7" s="3">
        <v>0</v>
      </c>
    </row>
    <row r="8" spans="1:53" x14ac:dyDescent="0.25">
      <c r="A8" s="3" t="s">
        <v>93</v>
      </c>
      <c r="B8" s="4">
        <v>44321</v>
      </c>
      <c r="C8" s="3" t="s">
        <v>77</v>
      </c>
      <c r="D8" s="3">
        <v>10033</v>
      </c>
      <c r="E8" s="3" t="s">
        <v>78</v>
      </c>
      <c r="F8" s="3" t="s">
        <v>88</v>
      </c>
      <c r="G8" s="3" t="s">
        <v>13</v>
      </c>
      <c r="H8" s="3" t="s">
        <v>81</v>
      </c>
      <c r="I8" s="3"/>
      <c r="J8" s="3">
        <v>7.2</v>
      </c>
      <c r="K8" s="3">
        <v>0.19</v>
      </c>
      <c r="L8" s="3">
        <v>6.76</v>
      </c>
      <c r="M8" s="3">
        <v>4</v>
      </c>
      <c r="N8" s="3" t="s">
        <v>7</v>
      </c>
      <c r="O8" s="3" t="s">
        <v>7</v>
      </c>
      <c r="P8" s="3"/>
      <c r="Q8" s="3">
        <v>100</v>
      </c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>
        <v>0</v>
      </c>
      <c r="AX8" s="3">
        <v>0</v>
      </c>
      <c r="AY8" s="3">
        <v>55</v>
      </c>
      <c r="AZ8" s="3"/>
      <c r="BA8" s="3">
        <v>0</v>
      </c>
    </row>
    <row r="9" spans="1:53" x14ac:dyDescent="0.25">
      <c r="A9" s="3" t="s">
        <v>94</v>
      </c>
      <c r="B9" s="4">
        <v>44321</v>
      </c>
      <c r="C9" s="3" t="s">
        <v>77</v>
      </c>
      <c r="D9" s="3">
        <v>10033</v>
      </c>
      <c r="E9" s="3" t="s">
        <v>78</v>
      </c>
      <c r="F9" s="3" t="s">
        <v>86</v>
      </c>
      <c r="G9" s="3" t="s">
        <v>11</v>
      </c>
      <c r="H9" s="3" t="s">
        <v>81</v>
      </c>
      <c r="I9" s="3"/>
      <c r="J9" s="3">
        <v>7.1</v>
      </c>
      <c r="K9" s="3">
        <v>0.18</v>
      </c>
      <c r="L9" s="3">
        <v>6.55</v>
      </c>
      <c r="M9" s="3">
        <v>4</v>
      </c>
      <c r="N9" s="3" t="s">
        <v>7</v>
      </c>
      <c r="O9" s="3" t="s">
        <v>7</v>
      </c>
      <c r="P9" s="3"/>
      <c r="Q9" s="3">
        <v>95</v>
      </c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>
        <v>0</v>
      </c>
      <c r="AX9" s="3">
        <v>0</v>
      </c>
      <c r="AY9" s="3">
        <v>7</v>
      </c>
      <c r="AZ9" s="3"/>
      <c r="BA9" s="3">
        <v>0</v>
      </c>
    </row>
    <row r="10" spans="1:53" x14ac:dyDescent="0.25">
      <c r="A10" s="3" t="s">
        <v>95</v>
      </c>
      <c r="B10" s="4">
        <v>44342</v>
      </c>
      <c r="C10" s="3" t="s">
        <v>77</v>
      </c>
      <c r="D10" s="3">
        <v>10033</v>
      </c>
      <c r="E10" s="3" t="s">
        <v>78</v>
      </c>
      <c r="F10" s="3" t="s">
        <v>79</v>
      </c>
      <c r="G10" s="3" t="s">
        <v>80</v>
      </c>
      <c r="H10" s="3" t="s">
        <v>81</v>
      </c>
      <c r="I10" s="3"/>
      <c r="J10" s="3">
        <v>7.4</v>
      </c>
      <c r="K10" s="3">
        <v>0.21</v>
      </c>
      <c r="L10" s="3">
        <v>6.77</v>
      </c>
      <c r="M10" s="3">
        <v>3</v>
      </c>
      <c r="N10" s="3" t="s">
        <v>7</v>
      </c>
      <c r="O10" s="3" t="s">
        <v>7</v>
      </c>
      <c r="P10" s="3"/>
      <c r="Q10" s="3">
        <v>97</v>
      </c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>
        <v>0</v>
      </c>
      <c r="AX10" s="3">
        <v>0</v>
      </c>
      <c r="AY10" s="3">
        <v>1</v>
      </c>
      <c r="AZ10" s="3"/>
      <c r="BA10" s="3">
        <v>0</v>
      </c>
    </row>
    <row r="11" spans="1:53" x14ac:dyDescent="0.25">
      <c r="A11" s="3" t="s">
        <v>96</v>
      </c>
      <c r="B11" s="4">
        <v>44342</v>
      </c>
      <c r="C11" s="3" t="s">
        <v>77</v>
      </c>
      <c r="D11" s="3">
        <v>10033</v>
      </c>
      <c r="E11" s="3" t="s">
        <v>78</v>
      </c>
      <c r="F11" s="3" t="s">
        <v>83</v>
      </c>
      <c r="G11" s="3" t="s">
        <v>84</v>
      </c>
      <c r="H11" s="3" t="s">
        <v>81</v>
      </c>
      <c r="I11" s="3"/>
      <c r="J11" s="3">
        <v>7.2</v>
      </c>
      <c r="K11" s="3">
        <v>0.23</v>
      </c>
      <c r="L11" s="3">
        <v>6.72</v>
      </c>
      <c r="M11" s="3">
        <v>3</v>
      </c>
      <c r="N11" s="3" t="s">
        <v>7</v>
      </c>
      <c r="O11" s="3" t="s">
        <v>7</v>
      </c>
      <c r="P11" s="3"/>
      <c r="Q11" s="3">
        <v>98</v>
      </c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>
        <v>0</v>
      </c>
      <c r="AX11" s="3">
        <v>0</v>
      </c>
      <c r="AY11" s="3">
        <v>0</v>
      </c>
      <c r="AZ11" s="3"/>
      <c r="BA11" s="3">
        <v>0</v>
      </c>
    </row>
    <row r="12" spans="1:53" x14ac:dyDescent="0.25">
      <c r="A12" s="3" t="s">
        <v>97</v>
      </c>
      <c r="B12" s="4">
        <v>44342</v>
      </c>
      <c r="C12" s="3" t="s">
        <v>77</v>
      </c>
      <c r="D12" s="3">
        <v>10033</v>
      </c>
      <c r="E12" s="3" t="s">
        <v>78</v>
      </c>
      <c r="F12" s="3" t="s">
        <v>88</v>
      </c>
      <c r="G12" s="3" t="s">
        <v>13</v>
      </c>
      <c r="H12" s="3" t="s">
        <v>81</v>
      </c>
      <c r="I12" s="3"/>
      <c r="J12" s="3">
        <v>7.4</v>
      </c>
      <c r="K12" s="3">
        <v>0.22</v>
      </c>
      <c r="L12" s="3">
        <v>6.99</v>
      </c>
      <c r="M12" s="3">
        <v>4</v>
      </c>
      <c r="N12" s="3" t="s">
        <v>7</v>
      </c>
      <c r="O12" s="3" t="s">
        <v>7</v>
      </c>
      <c r="P12" s="3"/>
      <c r="Q12" s="3">
        <v>99</v>
      </c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>
        <v>0</v>
      </c>
      <c r="AX12" s="3">
        <v>0</v>
      </c>
      <c r="AY12" s="3">
        <v>25</v>
      </c>
      <c r="AZ12" s="3"/>
      <c r="BA12" s="3">
        <v>0</v>
      </c>
    </row>
    <row r="13" spans="1:53" x14ac:dyDescent="0.25">
      <c r="A13" s="3" t="s">
        <v>98</v>
      </c>
      <c r="B13" s="4">
        <v>44342</v>
      </c>
      <c r="C13" s="3" t="s">
        <v>77</v>
      </c>
      <c r="D13" s="3">
        <v>10033</v>
      </c>
      <c r="E13" s="3" t="s">
        <v>78</v>
      </c>
      <c r="F13" s="3" t="s">
        <v>86</v>
      </c>
      <c r="G13" s="3" t="s">
        <v>11</v>
      </c>
      <c r="H13" s="3" t="s">
        <v>81</v>
      </c>
      <c r="I13" s="3"/>
      <c r="J13" s="3">
        <v>7.3</v>
      </c>
      <c r="K13" s="3">
        <v>0.24</v>
      </c>
      <c r="L13" s="3">
        <v>6.79</v>
      </c>
      <c r="M13" s="3">
        <v>4</v>
      </c>
      <c r="N13" s="3" t="s">
        <v>7</v>
      </c>
      <c r="O13" s="3" t="s">
        <v>7</v>
      </c>
      <c r="P13" s="3"/>
      <c r="Q13" s="3">
        <v>97</v>
      </c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>
        <v>0</v>
      </c>
      <c r="AX13" s="3">
        <v>0</v>
      </c>
      <c r="AY13" s="3">
        <v>9</v>
      </c>
      <c r="AZ13" s="3"/>
      <c r="BA13" s="3">
        <v>0</v>
      </c>
    </row>
    <row r="14" spans="1:53" x14ac:dyDescent="0.25">
      <c r="A14" s="3" t="s">
        <v>100</v>
      </c>
      <c r="B14" s="4">
        <v>44355</v>
      </c>
      <c r="C14" s="3" t="s">
        <v>77</v>
      </c>
      <c r="D14" s="3">
        <v>10033</v>
      </c>
      <c r="E14" s="3" t="s">
        <v>78</v>
      </c>
      <c r="F14" s="3" t="s">
        <v>79</v>
      </c>
      <c r="G14" s="3" t="s">
        <v>80</v>
      </c>
      <c r="H14" s="3" t="s">
        <v>81</v>
      </c>
      <c r="I14" s="3"/>
      <c r="J14" s="3">
        <v>7</v>
      </c>
      <c r="K14" s="3">
        <v>0.23</v>
      </c>
      <c r="L14" s="3">
        <v>6.64</v>
      </c>
      <c r="M14" s="3">
        <v>3</v>
      </c>
      <c r="N14" s="3" t="s">
        <v>7</v>
      </c>
      <c r="O14" s="3" t="s">
        <v>7</v>
      </c>
      <c r="P14" s="3">
        <v>5.0000000000000001E-3</v>
      </c>
      <c r="Q14" s="3">
        <v>110</v>
      </c>
      <c r="R14" s="3">
        <v>0.2</v>
      </c>
      <c r="S14" s="3">
        <v>1.2E-2</v>
      </c>
      <c r="T14" s="3">
        <v>0.05</v>
      </c>
      <c r="U14" s="3">
        <v>20</v>
      </c>
      <c r="V14" s="3">
        <v>5</v>
      </c>
      <c r="W14" s="3">
        <v>4.3</v>
      </c>
      <c r="X14" s="3">
        <v>8.8800000000000008</v>
      </c>
      <c r="Y14" s="3">
        <v>1.1000000000000001</v>
      </c>
      <c r="Z14" s="3">
        <v>0.25</v>
      </c>
      <c r="AA14" s="3">
        <v>0.1</v>
      </c>
      <c r="AB14" s="3">
        <v>3</v>
      </c>
      <c r="AC14" s="3">
        <v>1</v>
      </c>
      <c r="AD14" s="3">
        <v>0.01</v>
      </c>
      <c r="AE14" s="3">
        <v>0.03</v>
      </c>
      <c r="AF14" s="3">
        <v>13</v>
      </c>
      <c r="AG14" s="3">
        <v>1.3</v>
      </c>
      <c r="AH14" s="3">
        <v>83</v>
      </c>
      <c r="AI14" s="3">
        <v>50</v>
      </c>
      <c r="AJ14" s="3">
        <v>2.9</v>
      </c>
      <c r="AK14" s="3">
        <v>5.0000000000000001E-3</v>
      </c>
      <c r="AL14" s="3">
        <v>0.02</v>
      </c>
      <c r="AM14" s="3">
        <v>0.05</v>
      </c>
      <c r="AN14" s="3">
        <v>0.5</v>
      </c>
      <c r="AO14" s="3">
        <v>1</v>
      </c>
      <c r="AP14" s="3">
        <v>1</v>
      </c>
      <c r="AQ14" s="3">
        <v>1</v>
      </c>
      <c r="AR14" s="3">
        <v>0.1</v>
      </c>
      <c r="AS14" s="3">
        <v>3</v>
      </c>
      <c r="AT14" s="3">
        <v>0.1</v>
      </c>
      <c r="AU14" s="3">
        <v>0.1</v>
      </c>
      <c r="AV14" s="3">
        <v>0.05</v>
      </c>
      <c r="AW14" s="3">
        <v>1</v>
      </c>
      <c r="AX14" s="3">
        <v>0</v>
      </c>
      <c r="AY14" s="3">
        <v>45</v>
      </c>
      <c r="AZ14" s="3">
        <v>0</v>
      </c>
      <c r="BA14" s="3">
        <v>0</v>
      </c>
    </row>
    <row r="15" spans="1:53" x14ac:dyDescent="0.25">
      <c r="A15" s="3" t="s">
        <v>101</v>
      </c>
      <c r="B15" s="4">
        <v>44355</v>
      </c>
      <c r="C15" s="3" t="s">
        <v>77</v>
      </c>
      <c r="D15" s="3">
        <v>10033</v>
      </c>
      <c r="E15" s="3" t="s">
        <v>78</v>
      </c>
      <c r="F15" s="3" t="s">
        <v>83</v>
      </c>
      <c r="G15" s="3" t="s">
        <v>84</v>
      </c>
      <c r="H15" s="3" t="s">
        <v>81</v>
      </c>
      <c r="I15" s="3"/>
      <c r="J15" s="3">
        <v>7</v>
      </c>
      <c r="K15" s="3">
        <v>1.4</v>
      </c>
      <c r="L15" s="3">
        <v>6.56</v>
      </c>
      <c r="M15" s="3">
        <v>4</v>
      </c>
      <c r="N15" s="3" t="s">
        <v>7</v>
      </c>
      <c r="O15" s="3" t="s">
        <v>7</v>
      </c>
      <c r="P15" s="3"/>
      <c r="Q15" s="3">
        <v>180</v>
      </c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>
        <v>1</v>
      </c>
      <c r="AX15" s="3">
        <v>0</v>
      </c>
      <c r="AY15" s="3">
        <v>0</v>
      </c>
      <c r="AZ15" s="3"/>
      <c r="BA15" s="3">
        <v>0</v>
      </c>
    </row>
    <row r="16" spans="1:53" x14ac:dyDescent="0.25">
      <c r="A16" s="3" t="s">
        <v>102</v>
      </c>
      <c r="B16" s="4">
        <v>44355</v>
      </c>
      <c r="C16" s="3" t="s">
        <v>77</v>
      </c>
      <c r="D16" s="3">
        <v>10033</v>
      </c>
      <c r="E16" s="3" t="s">
        <v>78</v>
      </c>
      <c r="F16" s="3" t="s">
        <v>88</v>
      </c>
      <c r="G16" s="3" t="s">
        <v>13</v>
      </c>
      <c r="H16" s="3" t="s">
        <v>81</v>
      </c>
      <c r="I16" s="3"/>
      <c r="J16" s="3">
        <v>7</v>
      </c>
      <c r="K16" s="3">
        <v>0.24</v>
      </c>
      <c r="L16" s="3">
        <v>6.68</v>
      </c>
      <c r="M16" s="3">
        <v>4</v>
      </c>
      <c r="N16" s="3" t="s">
        <v>7</v>
      </c>
      <c r="O16" s="3" t="s">
        <v>7</v>
      </c>
      <c r="P16" s="3"/>
      <c r="Q16" s="3">
        <v>100</v>
      </c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>
        <v>0</v>
      </c>
      <c r="AX16" s="3">
        <v>0</v>
      </c>
      <c r="AY16" s="3">
        <v>10</v>
      </c>
      <c r="AZ16" s="3"/>
      <c r="BA16" s="3">
        <v>0</v>
      </c>
    </row>
    <row r="17" spans="1:53" x14ac:dyDescent="0.25">
      <c r="A17" s="3" t="s">
        <v>103</v>
      </c>
      <c r="B17" s="4">
        <v>44355</v>
      </c>
      <c r="C17" s="3" t="s">
        <v>77</v>
      </c>
      <c r="D17" s="3">
        <v>10033</v>
      </c>
      <c r="E17" s="3" t="s">
        <v>78</v>
      </c>
      <c r="F17" s="3" t="s">
        <v>86</v>
      </c>
      <c r="G17" s="3" t="s">
        <v>11</v>
      </c>
      <c r="H17" s="3" t="s">
        <v>81</v>
      </c>
      <c r="I17" s="3"/>
      <c r="J17" s="3">
        <v>7</v>
      </c>
      <c r="K17" s="3">
        <v>0.25</v>
      </c>
      <c r="L17" s="3">
        <v>6.56</v>
      </c>
      <c r="M17" s="3">
        <v>4</v>
      </c>
      <c r="N17" s="3" t="s">
        <v>7</v>
      </c>
      <c r="O17" s="3" t="s">
        <v>7</v>
      </c>
      <c r="P17" s="3"/>
      <c r="Q17" s="3">
        <v>110</v>
      </c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>
        <v>0</v>
      </c>
      <c r="AX17" s="3">
        <v>0</v>
      </c>
      <c r="AY17" s="3">
        <v>25</v>
      </c>
      <c r="AZ17" s="3"/>
      <c r="BA17" s="3">
        <v>0</v>
      </c>
    </row>
    <row r="18" spans="1:53" x14ac:dyDescent="0.25">
      <c r="A18" s="3" t="s">
        <v>104</v>
      </c>
      <c r="B18" s="4">
        <v>44411</v>
      </c>
      <c r="C18" s="3" t="s">
        <v>77</v>
      </c>
      <c r="D18" s="3">
        <v>10033</v>
      </c>
      <c r="E18" s="3" t="s">
        <v>78</v>
      </c>
      <c r="F18" s="3" t="s">
        <v>79</v>
      </c>
      <c r="G18" s="3" t="s">
        <v>80</v>
      </c>
      <c r="H18" s="3" t="s">
        <v>81</v>
      </c>
      <c r="I18" s="3"/>
      <c r="J18" s="3">
        <v>7.1</v>
      </c>
      <c r="K18" s="3">
        <v>0.1</v>
      </c>
      <c r="L18" s="3">
        <v>6.6</v>
      </c>
      <c r="M18" s="3">
        <v>3</v>
      </c>
      <c r="N18" s="3" t="s">
        <v>7</v>
      </c>
      <c r="O18" s="3" t="s">
        <v>7</v>
      </c>
      <c r="P18" s="3"/>
      <c r="Q18" s="3">
        <v>72</v>
      </c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>
        <v>0</v>
      </c>
      <c r="AX18" s="3">
        <v>0</v>
      </c>
      <c r="AY18" s="3">
        <v>1</v>
      </c>
      <c r="AZ18" s="3"/>
      <c r="BA18" s="3">
        <v>0</v>
      </c>
    </row>
    <row r="19" spans="1:53" x14ac:dyDescent="0.25">
      <c r="A19" s="3" t="s">
        <v>105</v>
      </c>
      <c r="B19" s="4">
        <v>44411</v>
      </c>
      <c r="C19" s="3" t="s">
        <v>77</v>
      </c>
      <c r="D19" s="3">
        <v>10033</v>
      </c>
      <c r="E19" s="3" t="s">
        <v>78</v>
      </c>
      <c r="F19" s="3" t="s">
        <v>83</v>
      </c>
      <c r="G19" s="3" t="s">
        <v>84</v>
      </c>
      <c r="H19" s="3" t="s">
        <v>81</v>
      </c>
      <c r="I19" s="3"/>
      <c r="J19" s="3">
        <v>7</v>
      </c>
      <c r="K19" s="3">
        <v>0.45</v>
      </c>
      <c r="L19" s="3">
        <v>6.5</v>
      </c>
      <c r="M19" s="3">
        <v>3</v>
      </c>
      <c r="N19" s="3" t="s">
        <v>7</v>
      </c>
      <c r="O19" s="3" t="s">
        <v>7</v>
      </c>
      <c r="P19" s="3"/>
      <c r="Q19" s="3">
        <v>66</v>
      </c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>
        <v>0</v>
      </c>
      <c r="AX19" s="3">
        <v>0</v>
      </c>
      <c r="AY19" s="3">
        <v>0</v>
      </c>
      <c r="AZ19" s="3"/>
      <c r="BA19" s="3">
        <v>0</v>
      </c>
    </row>
    <row r="20" spans="1:53" x14ac:dyDescent="0.25">
      <c r="A20" s="3" t="s">
        <v>106</v>
      </c>
      <c r="B20" s="4">
        <v>44411</v>
      </c>
      <c r="C20" s="3" t="s">
        <v>77</v>
      </c>
      <c r="D20" s="3">
        <v>10033</v>
      </c>
      <c r="E20" s="3" t="s">
        <v>78</v>
      </c>
      <c r="F20" s="3" t="s">
        <v>88</v>
      </c>
      <c r="G20" s="3" t="s">
        <v>13</v>
      </c>
      <c r="H20" s="3" t="s">
        <v>81</v>
      </c>
      <c r="I20" s="3"/>
      <c r="J20" s="3">
        <v>7.2</v>
      </c>
      <c r="K20" s="3">
        <v>0.15</v>
      </c>
      <c r="L20" s="3">
        <v>7.2</v>
      </c>
      <c r="M20" s="3">
        <v>3</v>
      </c>
      <c r="N20" s="3" t="s">
        <v>7</v>
      </c>
      <c r="O20" s="3" t="s">
        <v>7</v>
      </c>
      <c r="P20" s="3"/>
      <c r="Q20" s="3">
        <v>88</v>
      </c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>
        <v>0</v>
      </c>
      <c r="AX20" s="3">
        <v>0</v>
      </c>
      <c r="AY20" s="3">
        <v>110</v>
      </c>
      <c r="AZ20" s="3"/>
      <c r="BA20" s="3">
        <v>0</v>
      </c>
    </row>
    <row r="21" spans="1:53" x14ac:dyDescent="0.25">
      <c r="A21" s="3" t="s">
        <v>107</v>
      </c>
      <c r="B21" s="4">
        <v>44411</v>
      </c>
      <c r="C21" s="3" t="s">
        <v>77</v>
      </c>
      <c r="D21" s="3">
        <v>10033</v>
      </c>
      <c r="E21" s="3" t="s">
        <v>78</v>
      </c>
      <c r="F21" s="3" t="s">
        <v>86</v>
      </c>
      <c r="G21" s="3" t="s">
        <v>11</v>
      </c>
      <c r="H21" s="3" t="s">
        <v>81</v>
      </c>
      <c r="I21" s="3"/>
      <c r="J21" s="3">
        <v>7.1</v>
      </c>
      <c r="K21" s="3">
        <v>0.11</v>
      </c>
      <c r="L21" s="3">
        <v>6.6</v>
      </c>
      <c r="M21" s="3">
        <v>3</v>
      </c>
      <c r="N21" s="3" t="s">
        <v>7</v>
      </c>
      <c r="O21" s="3" t="s">
        <v>7</v>
      </c>
      <c r="P21" s="3"/>
      <c r="Q21" s="3">
        <v>110</v>
      </c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>
        <v>0</v>
      </c>
      <c r="AX21" s="3">
        <v>0</v>
      </c>
      <c r="AY21" s="3">
        <v>35</v>
      </c>
      <c r="AZ21" s="3"/>
      <c r="BA21" s="3">
        <v>0</v>
      </c>
    </row>
    <row r="22" spans="1:53" x14ac:dyDescent="0.25">
      <c r="A22" s="3" t="s">
        <v>108</v>
      </c>
      <c r="B22" s="4">
        <v>44439</v>
      </c>
      <c r="C22" s="3" t="s">
        <v>77</v>
      </c>
      <c r="D22" s="3">
        <v>10033</v>
      </c>
      <c r="E22" s="3" t="s">
        <v>78</v>
      </c>
      <c r="F22" s="3" t="s">
        <v>79</v>
      </c>
      <c r="G22" s="3" t="s">
        <v>80</v>
      </c>
      <c r="H22" s="3" t="s">
        <v>81</v>
      </c>
      <c r="I22" s="3"/>
      <c r="J22" s="3">
        <v>6.9</v>
      </c>
      <c r="K22" s="3">
        <v>0.1</v>
      </c>
      <c r="L22" s="3">
        <v>6.5</v>
      </c>
      <c r="M22" s="3">
        <v>5</v>
      </c>
      <c r="N22" s="3" t="s">
        <v>7</v>
      </c>
      <c r="O22" s="3" t="s">
        <v>7</v>
      </c>
      <c r="P22" s="3"/>
      <c r="Q22" s="3">
        <v>89</v>
      </c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>
        <v>0</v>
      </c>
      <c r="AX22" s="3">
        <v>0</v>
      </c>
      <c r="AY22" s="3">
        <v>0</v>
      </c>
      <c r="AZ22" s="3"/>
      <c r="BA22" s="3">
        <v>0</v>
      </c>
    </row>
    <row r="23" spans="1:53" x14ac:dyDescent="0.25">
      <c r="A23" s="3" t="s">
        <v>109</v>
      </c>
      <c r="B23" s="4">
        <v>44439</v>
      </c>
      <c r="C23" s="3" t="s">
        <v>77</v>
      </c>
      <c r="D23" s="3">
        <v>10033</v>
      </c>
      <c r="E23" s="3" t="s">
        <v>78</v>
      </c>
      <c r="F23" s="3" t="s">
        <v>83</v>
      </c>
      <c r="G23" s="3" t="s">
        <v>84</v>
      </c>
      <c r="H23" s="3" t="s">
        <v>81</v>
      </c>
      <c r="I23" s="3"/>
      <c r="J23" s="3">
        <v>6.9</v>
      </c>
      <c r="K23" s="3">
        <v>0.13</v>
      </c>
      <c r="L23" s="3">
        <v>6.4</v>
      </c>
      <c r="M23" s="3">
        <v>5</v>
      </c>
      <c r="N23" s="3" t="s">
        <v>7</v>
      </c>
      <c r="O23" s="3" t="s">
        <v>7</v>
      </c>
      <c r="P23" s="3"/>
      <c r="Q23" s="3">
        <v>77</v>
      </c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>
        <v>0</v>
      </c>
      <c r="AX23" s="3">
        <v>0</v>
      </c>
      <c r="AY23" s="3">
        <v>0</v>
      </c>
      <c r="AZ23" s="3"/>
      <c r="BA23" s="3">
        <v>0</v>
      </c>
    </row>
    <row r="24" spans="1:53" x14ac:dyDescent="0.25">
      <c r="A24" s="3" t="s">
        <v>110</v>
      </c>
      <c r="B24" s="4">
        <v>44439</v>
      </c>
      <c r="C24" s="3" t="s">
        <v>77</v>
      </c>
      <c r="D24" s="3">
        <v>10033</v>
      </c>
      <c r="E24" s="3" t="s">
        <v>78</v>
      </c>
      <c r="F24" s="3" t="s">
        <v>88</v>
      </c>
      <c r="G24" s="3" t="s">
        <v>13</v>
      </c>
      <c r="H24" s="3" t="s">
        <v>81</v>
      </c>
      <c r="I24" s="3"/>
      <c r="J24" s="3">
        <v>7.1</v>
      </c>
      <c r="K24" s="3">
        <v>0.17</v>
      </c>
      <c r="L24" s="3">
        <v>6.9</v>
      </c>
      <c r="M24" s="3">
        <v>6</v>
      </c>
      <c r="N24" s="3" t="s">
        <v>7</v>
      </c>
      <c r="O24" s="3" t="s">
        <v>7</v>
      </c>
      <c r="P24" s="3"/>
      <c r="Q24" s="3">
        <v>87</v>
      </c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>
        <v>0</v>
      </c>
      <c r="AX24" s="3">
        <v>0</v>
      </c>
      <c r="AY24" s="3">
        <v>5</v>
      </c>
      <c r="AZ24" s="3"/>
      <c r="BA24" s="3">
        <v>0</v>
      </c>
    </row>
    <row r="25" spans="1:53" x14ac:dyDescent="0.25">
      <c r="A25" s="3" t="s">
        <v>111</v>
      </c>
      <c r="B25" s="4">
        <v>44439</v>
      </c>
      <c r="C25" s="3" t="s">
        <v>77</v>
      </c>
      <c r="D25" s="3">
        <v>10033</v>
      </c>
      <c r="E25" s="3" t="s">
        <v>78</v>
      </c>
      <c r="F25" s="3" t="s">
        <v>86</v>
      </c>
      <c r="G25" s="3" t="s">
        <v>11</v>
      </c>
      <c r="H25" s="3" t="s">
        <v>81</v>
      </c>
      <c r="I25" s="3"/>
      <c r="J25" s="3">
        <v>7</v>
      </c>
      <c r="K25" s="3">
        <v>0.1</v>
      </c>
      <c r="L25" s="3">
        <v>6.6</v>
      </c>
      <c r="M25" s="3">
        <v>6</v>
      </c>
      <c r="N25" s="3" t="s">
        <v>7</v>
      </c>
      <c r="O25" s="3" t="s">
        <v>7</v>
      </c>
      <c r="P25" s="3"/>
      <c r="Q25" s="3">
        <v>85</v>
      </c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>
        <v>0</v>
      </c>
      <c r="AX25" s="3">
        <v>0</v>
      </c>
      <c r="AY25" s="3">
        <v>4</v>
      </c>
      <c r="AZ25" s="3"/>
      <c r="BA25" s="3">
        <v>0</v>
      </c>
    </row>
    <row r="26" spans="1:53" x14ac:dyDescent="0.25">
      <c r="A26" s="3" t="s">
        <v>113</v>
      </c>
      <c r="B26" s="4">
        <v>44454</v>
      </c>
      <c r="C26" s="3" t="s">
        <v>77</v>
      </c>
      <c r="D26" s="3">
        <v>10033</v>
      </c>
      <c r="E26" s="3" t="s">
        <v>78</v>
      </c>
      <c r="F26" s="3" t="s">
        <v>79</v>
      </c>
      <c r="G26" s="3" t="s">
        <v>80</v>
      </c>
      <c r="H26" s="3" t="s">
        <v>81</v>
      </c>
      <c r="I26" s="3"/>
      <c r="J26" s="3">
        <v>6.7</v>
      </c>
      <c r="K26" s="3">
        <v>0.1</v>
      </c>
      <c r="L26" s="3">
        <v>6.2</v>
      </c>
      <c r="M26" s="3">
        <v>3</v>
      </c>
      <c r="N26" s="3" t="s">
        <v>7</v>
      </c>
      <c r="O26" s="3" t="s">
        <v>7</v>
      </c>
      <c r="P26" s="3"/>
      <c r="Q26" s="3">
        <v>87</v>
      </c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>
        <v>0</v>
      </c>
      <c r="AX26" s="3">
        <v>0</v>
      </c>
      <c r="AY26" s="3">
        <v>0</v>
      </c>
      <c r="AZ26" s="3"/>
      <c r="BA26" s="3">
        <v>0</v>
      </c>
    </row>
    <row r="27" spans="1:53" x14ac:dyDescent="0.25">
      <c r="A27" s="3" t="s">
        <v>114</v>
      </c>
      <c r="B27" s="4">
        <v>44454</v>
      </c>
      <c r="C27" s="3" t="s">
        <v>77</v>
      </c>
      <c r="D27" s="3">
        <v>10033</v>
      </c>
      <c r="E27" s="3" t="s">
        <v>78</v>
      </c>
      <c r="F27" s="3" t="s">
        <v>83</v>
      </c>
      <c r="G27" s="3" t="s">
        <v>84</v>
      </c>
      <c r="H27" s="3" t="s">
        <v>81</v>
      </c>
      <c r="I27" s="3"/>
      <c r="J27" s="3">
        <v>6.7</v>
      </c>
      <c r="K27" s="3">
        <v>0.11</v>
      </c>
      <c r="L27" s="3">
        <v>6.2</v>
      </c>
      <c r="M27" s="3">
        <v>3</v>
      </c>
      <c r="N27" s="3" t="s">
        <v>7</v>
      </c>
      <c r="O27" s="3" t="s">
        <v>7</v>
      </c>
      <c r="P27" s="3"/>
      <c r="Q27" s="3">
        <v>82</v>
      </c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>
        <v>0</v>
      </c>
      <c r="AX27" s="3">
        <v>0</v>
      </c>
      <c r="AY27" s="3">
        <v>7</v>
      </c>
      <c r="AZ27" s="3"/>
      <c r="BA27" s="3">
        <v>0</v>
      </c>
    </row>
    <row r="28" spans="1:53" x14ac:dyDescent="0.25">
      <c r="A28" s="3" t="s">
        <v>115</v>
      </c>
      <c r="B28" s="4">
        <v>44454</v>
      </c>
      <c r="C28" s="3" t="s">
        <v>77</v>
      </c>
      <c r="D28" s="3">
        <v>10033</v>
      </c>
      <c r="E28" s="3" t="s">
        <v>78</v>
      </c>
      <c r="F28" s="3" t="s">
        <v>88</v>
      </c>
      <c r="G28" s="3" t="s">
        <v>13</v>
      </c>
      <c r="H28" s="3" t="s">
        <v>81</v>
      </c>
      <c r="I28" s="3"/>
      <c r="J28" s="3">
        <v>6.7</v>
      </c>
      <c r="K28" s="3">
        <v>0.1</v>
      </c>
      <c r="L28" s="3">
        <v>6.2</v>
      </c>
      <c r="M28" s="3">
        <v>3</v>
      </c>
      <c r="N28" s="3" t="s">
        <v>7</v>
      </c>
      <c r="O28" s="3" t="s">
        <v>7</v>
      </c>
      <c r="P28" s="3"/>
      <c r="Q28" s="3">
        <v>89</v>
      </c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>
        <v>0</v>
      </c>
      <c r="AX28" s="3">
        <v>0</v>
      </c>
      <c r="AY28" s="3">
        <v>0</v>
      </c>
      <c r="AZ28" s="3"/>
      <c r="BA28" s="3">
        <v>0</v>
      </c>
    </row>
    <row r="29" spans="1:53" x14ac:dyDescent="0.25">
      <c r="A29" s="3" t="s">
        <v>116</v>
      </c>
      <c r="B29" s="4">
        <v>44454</v>
      </c>
      <c r="C29" s="3" t="s">
        <v>77</v>
      </c>
      <c r="D29" s="3">
        <v>10033</v>
      </c>
      <c r="E29" s="3" t="s">
        <v>78</v>
      </c>
      <c r="F29" s="3" t="s">
        <v>86</v>
      </c>
      <c r="G29" s="3" t="s">
        <v>11</v>
      </c>
      <c r="H29" s="3" t="s">
        <v>81</v>
      </c>
      <c r="I29" s="3"/>
      <c r="J29" s="3">
        <v>6.7</v>
      </c>
      <c r="K29" s="3">
        <v>0.16</v>
      </c>
      <c r="L29" s="3">
        <v>6.3</v>
      </c>
      <c r="M29" s="3">
        <v>3</v>
      </c>
      <c r="N29" s="3" t="s">
        <v>7</v>
      </c>
      <c r="O29" s="3" t="s">
        <v>7</v>
      </c>
      <c r="P29" s="3"/>
      <c r="Q29" s="3">
        <v>100</v>
      </c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>
        <v>2</v>
      </c>
      <c r="AX29" s="3">
        <v>0</v>
      </c>
      <c r="AY29" s="3">
        <v>6</v>
      </c>
      <c r="AZ29" s="3"/>
      <c r="BA29" s="3">
        <v>0</v>
      </c>
    </row>
    <row r="30" spans="1:53" x14ac:dyDescent="0.25">
      <c r="A30" s="3" t="s">
        <v>117</v>
      </c>
      <c r="B30" s="4">
        <v>44468</v>
      </c>
      <c r="C30" s="3" t="s">
        <v>77</v>
      </c>
      <c r="D30" s="3">
        <v>10033</v>
      </c>
      <c r="E30" s="3" t="s">
        <v>78</v>
      </c>
      <c r="F30" s="3" t="s">
        <v>79</v>
      </c>
      <c r="G30" s="3" t="s">
        <v>80</v>
      </c>
      <c r="H30" s="3" t="s">
        <v>81</v>
      </c>
      <c r="I30" s="3"/>
      <c r="J30" s="3">
        <v>6.9</v>
      </c>
      <c r="K30" s="3">
        <v>0.1</v>
      </c>
      <c r="L30" s="3">
        <v>6.6</v>
      </c>
      <c r="M30" s="3">
        <v>4</v>
      </c>
      <c r="N30" s="3" t="s">
        <v>7</v>
      </c>
      <c r="O30" s="3" t="s">
        <v>7</v>
      </c>
      <c r="P30" s="3"/>
      <c r="Q30" s="3">
        <v>100</v>
      </c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>
        <v>0</v>
      </c>
      <c r="AX30" s="3">
        <v>0</v>
      </c>
      <c r="AY30" s="3">
        <v>4</v>
      </c>
      <c r="AZ30" s="3"/>
      <c r="BA30" s="3">
        <v>0</v>
      </c>
    </row>
    <row r="31" spans="1:53" x14ac:dyDescent="0.25">
      <c r="A31" s="3" t="s">
        <v>118</v>
      </c>
      <c r="B31" s="4">
        <v>44468</v>
      </c>
      <c r="C31" s="3" t="s">
        <v>77</v>
      </c>
      <c r="D31" s="3">
        <v>10033</v>
      </c>
      <c r="E31" s="3" t="s">
        <v>78</v>
      </c>
      <c r="F31" s="3" t="s">
        <v>83</v>
      </c>
      <c r="G31" s="3" t="s">
        <v>84</v>
      </c>
      <c r="H31" s="3" t="s">
        <v>81</v>
      </c>
      <c r="I31" s="3"/>
      <c r="J31" s="3">
        <v>6.7</v>
      </c>
      <c r="K31" s="3">
        <v>0.11</v>
      </c>
      <c r="L31" s="3">
        <v>6.6</v>
      </c>
      <c r="M31" s="3">
        <v>3</v>
      </c>
      <c r="N31" s="3" t="s">
        <v>7</v>
      </c>
      <c r="O31" s="3" t="s">
        <v>7</v>
      </c>
      <c r="P31" s="3"/>
      <c r="Q31" s="3">
        <v>73</v>
      </c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>
        <v>0</v>
      </c>
      <c r="AX31" s="3">
        <v>0</v>
      </c>
      <c r="AY31" s="3">
        <v>1</v>
      </c>
      <c r="AZ31" s="3"/>
      <c r="BA31" s="3">
        <v>0</v>
      </c>
    </row>
    <row r="32" spans="1:53" x14ac:dyDescent="0.25">
      <c r="A32" s="3" t="s">
        <v>119</v>
      </c>
      <c r="B32" s="4">
        <v>44468</v>
      </c>
      <c r="C32" s="3" t="s">
        <v>77</v>
      </c>
      <c r="D32" s="3">
        <v>10033</v>
      </c>
      <c r="E32" s="3" t="s">
        <v>78</v>
      </c>
      <c r="F32" s="3" t="s">
        <v>88</v>
      </c>
      <c r="G32" s="3" t="s">
        <v>13</v>
      </c>
      <c r="H32" s="3" t="s">
        <v>81</v>
      </c>
      <c r="I32" s="3"/>
      <c r="J32" s="3">
        <v>7.1</v>
      </c>
      <c r="K32" s="3">
        <v>0.19</v>
      </c>
      <c r="L32" s="3">
        <v>6.7</v>
      </c>
      <c r="M32" s="3">
        <v>4</v>
      </c>
      <c r="N32" s="3" t="s">
        <v>7</v>
      </c>
      <c r="O32" s="3" t="s">
        <v>7</v>
      </c>
      <c r="P32" s="3"/>
      <c r="Q32" s="3">
        <v>82</v>
      </c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>
        <v>0</v>
      </c>
      <c r="AX32" s="3">
        <v>0</v>
      </c>
      <c r="AY32" s="3">
        <v>2</v>
      </c>
      <c r="AZ32" s="3"/>
      <c r="BA32" s="3">
        <v>0</v>
      </c>
    </row>
    <row r="33" spans="1:53" x14ac:dyDescent="0.25">
      <c r="A33" s="3" t="s">
        <v>120</v>
      </c>
      <c r="B33" s="4">
        <v>44468</v>
      </c>
      <c r="C33" s="3" t="s">
        <v>77</v>
      </c>
      <c r="D33" s="3">
        <v>10033</v>
      </c>
      <c r="E33" s="3" t="s">
        <v>78</v>
      </c>
      <c r="F33" s="3" t="s">
        <v>86</v>
      </c>
      <c r="G33" s="3" t="s">
        <v>11</v>
      </c>
      <c r="H33" s="3" t="s">
        <v>81</v>
      </c>
      <c r="I33" s="3"/>
      <c r="J33" s="3">
        <v>6.9</v>
      </c>
      <c r="K33" s="3">
        <v>0.12</v>
      </c>
      <c r="L33" s="3">
        <v>6.5</v>
      </c>
      <c r="M33" s="3">
        <v>4</v>
      </c>
      <c r="N33" s="3" t="s">
        <v>7</v>
      </c>
      <c r="O33" s="3" t="s">
        <v>7</v>
      </c>
      <c r="P33" s="3"/>
      <c r="Q33" s="3">
        <v>72</v>
      </c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>
        <v>0</v>
      </c>
      <c r="AX33" s="3">
        <v>0</v>
      </c>
      <c r="AY33" s="3">
        <v>2</v>
      </c>
      <c r="AZ33" s="3"/>
      <c r="BA33" s="3">
        <v>0</v>
      </c>
    </row>
    <row r="34" spans="1:53" x14ac:dyDescent="0.25">
      <c r="A34" s="3" t="s">
        <v>122</v>
      </c>
      <c r="B34" s="4">
        <v>44482</v>
      </c>
      <c r="C34" s="3" t="s">
        <v>77</v>
      </c>
      <c r="D34" s="3">
        <v>10033</v>
      </c>
      <c r="E34" s="3" t="s">
        <v>78</v>
      </c>
      <c r="F34" s="3" t="s">
        <v>79</v>
      </c>
      <c r="G34" s="3" t="s">
        <v>80</v>
      </c>
      <c r="H34" s="3" t="s">
        <v>81</v>
      </c>
      <c r="I34" s="3"/>
      <c r="J34" s="3">
        <v>7.3</v>
      </c>
      <c r="K34" s="3">
        <v>0.1</v>
      </c>
      <c r="L34" s="3">
        <v>7.1</v>
      </c>
      <c r="M34" s="3">
        <v>4</v>
      </c>
      <c r="N34" s="3" t="s">
        <v>7</v>
      </c>
      <c r="O34" s="3" t="s">
        <v>7</v>
      </c>
      <c r="P34" s="3"/>
      <c r="Q34" s="3">
        <v>100</v>
      </c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>
        <v>0</v>
      </c>
      <c r="AX34" s="3">
        <v>0</v>
      </c>
      <c r="AY34" s="3">
        <v>4</v>
      </c>
      <c r="AZ34" s="3"/>
      <c r="BA34" s="3">
        <v>0</v>
      </c>
    </row>
    <row r="35" spans="1:53" x14ac:dyDescent="0.25">
      <c r="A35" s="3" t="s">
        <v>123</v>
      </c>
      <c r="B35" s="4">
        <v>44482</v>
      </c>
      <c r="C35" s="3" t="s">
        <v>77</v>
      </c>
      <c r="D35" s="3">
        <v>10033</v>
      </c>
      <c r="E35" s="3" t="s">
        <v>78</v>
      </c>
      <c r="F35" s="3" t="s">
        <v>83</v>
      </c>
      <c r="G35" s="3" t="s">
        <v>84</v>
      </c>
      <c r="H35" s="3" t="s">
        <v>81</v>
      </c>
      <c r="I35" s="3"/>
      <c r="J35" s="3">
        <v>7.4</v>
      </c>
      <c r="K35" s="3">
        <v>0.53</v>
      </c>
      <c r="L35" s="3">
        <v>7.2</v>
      </c>
      <c r="M35" s="3">
        <v>4</v>
      </c>
      <c r="N35" s="3" t="s">
        <v>7</v>
      </c>
      <c r="O35" s="3" t="s">
        <v>7</v>
      </c>
      <c r="P35" s="3"/>
      <c r="Q35" s="3">
        <v>190</v>
      </c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>
        <v>0</v>
      </c>
      <c r="AX35" s="3">
        <v>0</v>
      </c>
      <c r="AY35" s="3">
        <v>25</v>
      </c>
      <c r="AZ35" s="3"/>
      <c r="BA35" s="3">
        <v>0</v>
      </c>
    </row>
    <row r="36" spans="1:53" x14ac:dyDescent="0.25">
      <c r="A36" s="3" t="s">
        <v>124</v>
      </c>
      <c r="B36" s="4">
        <v>44482</v>
      </c>
      <c r="C36" s="3" t="s">
        <v>77</v>
      </c>
      <c r="D36" s="3">
        <v>10033</v>
      </c>
      <c r="E36" s="3" t="s">
        <v>78</v>
      </c>
      <c r="F36" s="3" t="s">
        <v>88</v>
      </c>
      <c r="G36" s="3" t="s">
        <v>13</v>
      </c>
      <c r="H36" s="3" t="s">
        <v>81</v>
      </c>
      <c r="I36" s="3"/>
      <c r="J36" s="3">
        <v>7.2</v>
      </c>
      <c r="K36" s="3">
        <v>0.23</v>
      </c>
      <c r="L36" s="3">
        <v>7</v>
      </c>
      <c r="M36" s="3">
        <v>4</v>
      </c>
      <c r="N36" s="3" t="s">
        <v>7</v>
      </c>
      <c r="O36" s="3" t="s">
        <v>7</v>
      </c>
      <c r="P36" s="3"/>
      <c r="Q36" s="3">
        <v>110</v>
      </c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>
        <v>0</v>
      </c>
      <c r="AX36" s="3">
        <v>0</v>
      </c>
      <c r="AY36" s="3">
        <v>20</v>
      </c>
      <c r="AZ36" s="3"/>
      <c r="BA36" s="3">
        <v>0</v>
      </c>
    </row>
    <row r="37" spans="1:53" x14ac:dyDescent="0.25">
      <c r="A37" s="3" t="s">
        <v>125</v>
      </c>
      <c r="B37" s="4">
        <v>44482</v>
      </c>
      <c r="C37" s="3" t="s">
        <v>77</v>
      </c>
      <c r="D37" s="3">
        <v>10033</v>
      </c>
      <c r="E37" s="3" t="s">
        <v>78</v>
      </c>
      <c r="F37" s="3" t="s">
        <v>86</v>
      </c>
      <c r="G37" s="3" t="s">
        <v>11</v>
      </c>
      <c r="H37" s="3" t="s">
        <v>81</v>
      </c>
      <c r="I37" s="3"/>
      <c r="J37" s="3">
        <v>7.9</v>
      </c>
      <c r="K37" s="3">
        <v>0.1</v>
      </c>
      <c r="L37" s="3">
        <v>7.6</v>
      </c>
      <c r="M37" s="3">
        <v>4</v>
      </c>
      <c r="N37" s="3" t="s">
        <v>7</v>
      </c>
      <c r="O37" s="3" t="s">
        <v>7</v>
      </c>
      <c r="P37" s="3"/>
      <c r="Q37" s="3">
        <v>100</v>
      </c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>
        <v>0</v>
      </c>
      <c r="AX37" s="3">
        <v>0</v>
      </c>
      <c r="AY37" s="3">
        <v>6</v>
      </c>
      <c r="AZ37" s="3"/>
      <c r="BA37" s="3">
        <v>0</v>
      </c>
    </row>
    <row r="38" spans="1:53" x14ac:dyDescent="0.25">
      <c r="A38" s="3" t="s">
        <v>126</v>
      </c>
      <c r="B38" s="4">
        <v>44509</v>
      </c>
      <c r="C38" s="3" t="s">
        <v>77</v>
      </c>
      <c r="D38" s="3">
        <v>10033</v>
      </c>
      <c r="E38" s="3" t="s">
        <v>78</v>
      </c>
      <c r="F38" s="3" t="s">
        <v>79</v>
      </c>
      <c r="G38" s="3" t="s">
        <v>80</v>
      </c>
      <c r="H38" s="3" t="s">
        <v>81</v>
      </c>
      <c r="I38" s="3"/>
      <c r="J38" s="3">
        <v>8.1999999999999993</v>
      </c>
      <c r="K38" s="3">
        <v>0.14000000000000001</v>
      </c>
      <c r="L38" s="3">
        <v>6.5</v>
      </c>
      <c r="M38" s="3">
        <v>4</v>
      </c>
      <c r="N38" s="3" t="s">
        <v>7</v>
      </c>
      <c r="O38" s="3" t="s">
        <v>7</v>
      </c>
      <c r="P38" s="3"/>
      <c r="Q38" s="3">
        <v>82</v>
      </c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>
        <v>0</v>
      </c>
      <c r="AX38" s="3">
        <v>0</v>
      </c>
      <c r="AY38" s="3">
        <v>0</v>
      </c>
      <c r="AZ38" s="3"/>
      <c r="BA38" s="3">
        <v>0</v>
      </c>
    </row>
    <row r="39" spans="1:53" x14ac:dyDescent="0.25">
      <c r="A39" s="3" t="s">
        <v>127</v>
      </c>
      <c r="B39" s="4">
        <v>44509</v>
      </c>
      <c r="C39" s="3" t="s">
        <v>77</v>
      </c>
      <c r="D39" s="3">
        <v>10033</v>
      </c>
      <c r="E39" s="3" t="s">
        <v>78</v>
      </c>
      <c r="F39" s="3" t="s">
        <v>83</v>
      </c>
      <c r="G39" s="3" t="s">
        <v>84</v>
      </c>
      <c r="H39" s="3" t="s">
        <v>81</v>
      </c>
      <c r="I39" s="3"/>
      <c r="J39" s="3">
        <v>8</v>
      </c>
      <c r="K39" s="3">
        <v>0.15</v>
      </c>
      <c r="L39" s="3">
        <v>6.4</v>
      </c>
      <c r="M39" s="3">
        <v>4</v>
      </c>
      <c r="N39" s="3" t="s">
        <v>7</v>
      </c>
      <c r="O39" s="3" t="s">
        <v>7</v>
      </c>
      <c r="P39" s="3"/>
      <c r="Q39" s="3">
        <v>87</v>
      </c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>
        <v>0</v>
      </c>
      <c r="AX39" s="3">
        <v>0</v>
      </c>
      <c r="AY39" s="3">
        <v>3</v>
      </c>
      <c r="AZ39" s="3"/>
      <c r="BA39" s="3">
        <v>0</v>
      </c>
    </row>
    <row r="40" spans="1:53" x14ac:dyDescent="0.25">
      <c r="A40" s="3" t="s">
        <v>128</v>
      </c>
      <c r="B40" s="4">
        <v>44509</v>
      </c>
      <c r="C40" s="3" t="s">
        <v>77</v>
      </c>
      <c r="D40" s="3">
        <v>10033</v>
      </c>
      <c r="E40" s="3" t="s">
        <v>78</v>
      </c>
      <c r="F40" s="3" t="s">
        <v>88</v>
      </c>
      <c r="G40" s="3" t="s">
        <v>13</v>
      </c>
      <c r="H40" s="3" t="s">
        <v>81</v>
      </c>
      <c r="I40" s="3"/>
      <c r="J40" s="3">
        <v>8.4</v>
      </c>
      <c r="K40" s="3">
        <v>0.16</v>
      </c>
      <c r="L40" s="3">
        <v>7</v>
      </c>
      <c r="M40" s="3">
        <v>4</v>
      </c>
      <c r="N40" s="3" t="s">
        <v>7</v>
      </c>
      <c r="O40" s="3" t="s">
        <v>7</v>
      </c>
      <c r="P40" s="3"/>
      <c r="Q40" s="3">
        <v>81</v>
      </c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>
        <v>0</v>
      </c>
      <c r="AX40" s="3">
        <v>0</v>
      </c>
      <c r="AY40" s="3">
        <v>4</v>
      </c>
      <c r="AZ40" s="3"/>
      <c r="BA40" s="3">
        <v>0</v>
      </c>
    </row>
    <row r="41" spans="1:53" x14ac:dyDescent="0.25">
      <c r="A41" s="3" t="s">
        <v>129</v>
      </c>
      <c r="B41" s="4">
        <v>44509</v>
      </c>
      <c r="C41" s="3" t="s">
        <v>77</v>
      </c>
      <c r="D41" s="3">
        <v>10033</v>
      </c>
      <c r="E41" s="3" t="s">
        <v>78</v>
      </c>
      <c r="F41" s="3" t="s">
        <v>86</v>
      </c>
      <c r="G41" s="3" t="s">
        <v>11</v>
      </c>
      <c r="H41" s="3" t="s">
        <v>81</v>
      </c>
      <c r="I41" s="3"/>
      <c r="J41" s="3">
        <v>8.1</v>
      </c>
      <c r="K41" s="3">
        <v>0.28999999999999998</v>
      </c>
      <c r="L41" s="3">
        <v>6.4</v>
      </c>
      <c r="M41" s="3">
        <v>4</v>
      </c>
      <c r="N41" s="3" t="s">
        <v>7</v>
      </c>
      <c r="O41" s="3" t="s">
        <v>7</v>
      </c>
      <c r="P41" s="3"/>
      <c r="Q41" s="3">
        <v>81</v>
      </c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>
        <v>0</v>
      </c>
      <c r="AX41" s="3">
        <v>0</v>
      </c>
      <c r="AY41" s="3">
        <v>0</v>
      </c>
      <c r="AZ41" s="3"/>
      <c r="BA41" s="3">
        <v>0</v>
      </c>
    </row>
    <row r="42" spans="1:53" x14ac:dyDescent="0.25">
      <c r="A42" s="3" t="s">
        <v>130</v>
      </c>
      <c r="B42" s="4">
        <v>44523</v>
      </c>
      <c r="C42" s="3" t="s">
        <v>77</v>
      </c>
      <c r="D42" s="3">
        <v>10033</v>
      </c>
      <c r="E42" s="3" t="s">
        <v>78</v>
      </c>
      <c r="F42" s="3" t="s">
        <v>79</v>
      </c>
      <c r="G42" s="3" t="s">
        <v>80</v>
      </c>
      <c r="H42" s="3" t="s">
        <v>81</v>
      </c>
      <c r="I42" s="3"/>
      <c r="J42" s="3">
        <v>8.1</v>
      </c>
      <c r="K42" s="3">
        <v>0.1</v>
      </c>
      <c r="L42" s="3">
        <v>6.6</v>
      </c>
      <c r="M42" s="3">
        <v>5</v>
      </c>
      <c r="N42" s="3" t="s">
        <v>7</v>
      </c>
      <c r="O42" s="3" t="s">
        <v>7</v>
      </c>
      <c r="P42" s="3"/>
      <c r="Q42" s="3">
        <v>82</v>
      </c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>
        <v>0</v>
      </c>
      <c r="AX42" s="3">
        <v>0</v>
      </c>
      <c r="AY42" s="3">
        <v>0</v>
      </c>
      <c r="AZ42" s="3"/>
      <c r="BA42" s="3">
        <v>0</v>
      </c>
    </row>
    <row r="43" spans="1:53" x14ac:dyDescent="0.25">
      <c r="A43" s="3" t="s">
        <v>131</v>
      </c>
      <c r="B43" s="4">
        <v>44523</v>
      </c>
      <c r="C43" s="3" t="s">
        <v>77</v>
      </c>
      <c r="D43" s="3">
        <v>10033</v>
      </c>
      <c r="E43" s="3" t="s">
        <v>78</v>
      </c>
      <c r="F43" s="3" t="s">
        <v>83</v>
      </c>
      <c r="G43" s="3" t="s">
        <v>84</v>
      </c>
      <c r="H43" s="3" t="s">
        <v>81</v>
      </c>
      <c r="I43" s="3"/>
      <c r="J43" s="3">
        <v>8</v>
      </c>
      <c r="K43" s="3">
        <v>0.12</v>
      </c>
      <c r="L43" s="3">
        <v>6.5</v>
      </c>
      <c r="M43" s="3">
        <v>6</v>
      </c>
      <c r="N43" s="3" t="s">
        <v>7</v>
      </c>
      <c r="O43" s="3" t="s">
        <v>7</v>
      </c>
      <c r="P43" s="3"/>
      <c r="Q43" s="3">
        <v>83</v>
      </c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>
        <v>0</v>
      </c>
      <c r="AX43" s="3">
        <v>0</v>
      </c>
      <c r="AY43" s="3">
        <v>0</v>
      </c>
      <c r="AZ43" s="3"/>
      <c r="BA43" s="3">
        <v>0</v>
      </c>
    </row>
    <row r="44" spans="1:53" x14ac:dyDescent="0.25">
      <c r="A44" s="3" t="s">
        <v>132</v>
      </c>
      <c r="B44" s="4">
        <v>44523</v>
      </c>
      <c r="C44" s="3" t="s">
        <v>77</v>
      </c>
      <c r="D44" s="3">
        <v>10033</v>
      </c>
      <c r="E44" s="3" t="s">
        <v>78</v>
      </c>
      <c r="F44" s="3" t="s">
        <v>88</v>
      </c>
      <c r="G44" s="3" t="s">
        <v>13</v>
      </c>
      <c r="H44" s="3" t="s">
        <v>81</v>
      </c>
      <c r="I44" s="3"/>
      <c r="J44" s="3">
        <v>8.1</v>
      </c>
      <c r="K44" s="3">
        <v>0.12</v>
      </c>
      <c r="L44" s="3">
        <v>7</v>
      </c>
      <c r="M44" s="3">
        <v>5</v>
      </c>
      <c r="N44" s="3" t="s">
        <v>7</v>
      </c>
      <c r="O44" s="3" t="s">
        <v>7</v>
      </c>
      <c r="P44" s="3"/>
      <c r="Q44" s="3">
        <v>78</v>
      </c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>
        <v>0</v>
      </c>
      <c r="AX44" s="3">
        <v>0</v>
      </c>
      <c r="AY44" s="3">
        <v>8</v>
      </c>
      <c r="AZ44" s="3"/>
      <c r="BA44" s="3">
        <v>0</v>
      </c>
    </row>
    <row r="45" spans="1:53" x14ac:dyDescent="0.25">
      <c r="A45" s="3" t="s">
        <v>133</v>
      </c>
      <c r="B45" s="4">
        <v>44523</v>
      </c>
      <c r="C45" s="3" t="s">
        <v>77</v>
      </c>
      <c r="D45" s="3">
        <v>10033</v>
      </c>
      <c r="E45" s="3" t="s">
        <v>78</v>
      </c>
      <c r="F45" s="3" t="s">
        <v>86</v>
      </c>
      <c r="G45" s="3" t="s">
        <v>11</v>
      </c>
      <c r="H45" s="3" t="s">
        <v>81</v>
      </c>
      <c r="I45" s="3"/>
      <c r="J45" s="3">
        <v>8.1999999999999993</v>
      </c>
      <c r="K45" s="3">
        <v>0.12</v>
      </c>
      <c r="L45" s="3">
        <v>6.6</v>
      </c>
      <c r="M45" s="3">
        <v>4</v>
      </c>
      <c r="N45" s="3" t="s">
        <v>7</v>
      </c>
      <c r="O45" s="3" t="s">
        <v>7</v>
      </c>
      <c r="P45" s="3"/>
      <c r="Q45" s="3">
        <v>82</v>
      </c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>
        <v>0</v>
      </c>
      <c r="AX45" s="3">
        <v>0</v>
      </c>
      <c r="AY45" s="3">
        <v>1</v>
      </c>
      <c r="AZ45" s="3"/>
      <c r="BA45" s="3">
        <v>0</v>
      </c>
    </row>
    <row r="46" spans="1:53" x14ac:dyDescent="0.25">
      <c r="A46" s="3" t="s">
        <v>135</v>
      </c>
      <c r="B46" s="4">
        <v>44538</v>
      </c>
      <c r="C46" s="3" t="s">
        <v>77</v>
      </c>
      <c r="D46" s="3">
        <v>10033</v>
      </c>
      <c r="E46" s="3" t="s">
        <v>78</v>
      </c>
      <c r="F46" s="3" t="s">
        <v>79</v>
      </c>
      <c r="G46" s="3" t="s">
        <v>80</v>
      </c>
      <c r="H46" s="3" t="s">
        <v>81</v>
      </c>
      <c r="I46" s="3"/>
      <c r="J46" s="3">
        <v>7.5</v>
      </c>
      <c r="K46" s="3">
        <v>0.12</v>
      </c>
      <c r="L46" s="3">
        <v>6.5</v>
      </c>
      <c r="M46" s="3">
        <v>4</v>
      </c>
      <c r="N46" s="3" t="s">
        <v>7</v>
      </c>
      <c r="O46" s="3" t="s">
        <v>7</v>
      </c>
      <c r="P46" s="3"/>
      <c r="Q46" s="3">
        <v>77</v>
      </c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>
        <v>0</v>
      </c>
      <c r="AX46" s="3">
        <v>0</v>
      </c>
      <c r="AY46" s="3">
        <v>2</v>
      </c>
      <c r="AZ46" s="3"/>
      <c r="BA46" s="3">
        <v>0</v>
      </c>
    </row>
    <row r="47" spans="1:53" x14ac:dyDescent="0.25">
      <c r="A47" s="3" t="s">
        <v>136</v>
      </c>
      <c r="B47" s="4">
        <v>44538</v>
      </c>
      <c r="C47" s="3" t="s">
        <v>77</v>
      </c>
      <c r="D47" s="3">
        <v>10033</v>
      </c>
      <c r="E47" s="3" t="s">
        <v>78</v>
      </c>
      <c r="F47" s="3" t="s">
        <v>83</v>
      </c>
      <c r="G47" s="3" t="s">
        <v>84</v>
      </c>
      <c r="H47" s="3" t="s">
        <v>81</v>
      </c>
      <c r="I47" s="3"/>
      <c r="J47" s="3">
        <v>7.6</v>
      </c>
      <c r="K47" s="3">
        <v>0.1</v>
      </c>
      <c r="L47" s="3">
        <v>6.5</v>
      </c>
      <c r="M47" s="3">
        <v>4</v>
      </c>
      <c r="N47" s="3" t="s">
        <v>7</v>
      </c>
      <c r="O47" s="3" t="s">
        <v>7</v>
      </c>
      <c r="P47" s="3"/>
      <c r="Q47" s="3">
        <v>80</v>
      </c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>
        <v>0</v>
      </c>
      <c r="AX47" s="3">
        <v>0</v>
      </c>
      <c r="AY47" s="3">
        <v>3</v>
      </c>
      <c r="AZ47" s="3"/>
      <c r="BA47" s="3">
        <v>0</v>
      </c>
    </row>
    <row r="48" spans="1:53" x14ac:dyDescent="0.25">
      <c r="A48" s="3" t="s">
        <v>137</v>
      </c>
      <c r="B48" s="4">
        <v>44538</v>
      </c>
      <c r="C48" s="3" t="s">
        <v>77</v>
      </c>
      <c r="D48" s="3">
        <v>10033</v>
      </c>
      <c r="E48" s="3" t="s">
        <v>78</v>
      </c>
      <c r="F48" s="3" t="s">
        <v>88</v>
      </c>
      <c r="G48" s="3" t="s">
        <v>13</v>
      </c>
      <c r="H48" s="3" t="s">
        <v>81</v>
      </c>
      <c r="I48" s="3"/>
      <c r="J48" s="3">
        <v>7.8</v>
      </c>
      <c r="K48" s="3">
        <v>0.1</v>
      </c>
      <c r="L48" s="3">
        <v>6.9</v>
      </c>
      <c r="M48" s="3">
        <v>5</v>
      </c>
      <c r="N48" s="3" t="s">
        <v>7</v>
      </c>
      <c r="O48" s="3" t="s">
        <v>7</v>
      </c>
      <c r="P48" s="3"/>
      <c r="Q48" s="3">
        <v>76</v>
      </c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>
        <v>0</v>
      </c>
      <c r="AX48" s="3">
        <v>0</v>
      </c>
      <c r="AY48" s="3">
        <v>8</v>
      </c>
      <c r="AZ48" s="3"/>
      <c r="BA48" s="3">
        <v>0</v>
      </c>
    </row>
    <row r="49" spans="1:53" x14ac:dyDescent="0.25">
      <c r="A49" s="3" t="s">
        <v>138</v>
      </c>
      <c r="B49" s="4">
        <v>44538</v>
      </c>
      <c r="C49" s="3" t="s">
        <v>77</v>
      </c>
      <c r="D49" s="3">
        <v>10033</v>
      </c>
      <c r="E49" s="3" t="s">
        <v>78</v>
      </c>
      <c r="F49" s="3" t="s">
        <v>86</v>
      </c>
      <c r="G49" s="3" t="s">
        <v>11</v>
      </c>
      <c r="H49" s="3" t="s">
        <v>81</v>
      </c>
      <c r="I49" s="3"/>
      <c r="J49" s="3">
        <v>7.6</v>
      </c>
      <c r="K49" s="3">
        <v>0.1</v>
      </c>
      <c r="L49" s="3">
        <v>6.5</v>
      </c>
      <c r="M49" s="3">
        <v>4</v>
      </c>
      <c r="N49" s="3" t="s">
        <v>7</v>
      </c>
      <c r="O49" s="3" t="s">
        <v>7</v>
      </c>
      <c r="P49" s="3"/>
      <c r="Q49" s="3">
        <v>78</v>
      </c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>
        <v>0</v>
      </c>
      <c r="AX49" s="3">
        <v>0</v>
      </c>
      <c r="AY49" s="3">
        <v>5</v>
      </c>
      <c r="AZ49" s="3"/>
      <c r="BA49" s="3">
        <v>0</v>
      </c>
    </row>
    <row r="50" spans="1:53" x14ac:dyDescent="0.25">
      <c r="A50" s="2" t="s">
        <v>5</v>
      </c>
      <c r="B50" s="2">
        <v>200121</v>
      </c>
      <c r="C50" s="3"/>
      <c r="D50" s="3"/>
      <c r="E50" s="2" t="s">
        <v>1</v>
      </c>
      <c r="F50" s="2" t="s">
        <v>6</v>
      </c>
      <c r="G50" s="2"/>
      <c r="H50" s="3"/>
      <c r="I50" s="3"/>
      <c r="J50" s="2">
        <v>7.2</v>
      </c>
      <c r="K50" s="2">
        <v>0.17</v>
      </c>
      <c r="L50" s="2">
        <v>6.4</v>
      </c>
      <c r="M50" s="2">
        <v>4</v>
      </c>
      <c r="N50" s="2" t="s">
        <v>7</v>
      </c>
      <c r="O50" s="2" t="s">
        <v>7</v>
      </c>
      <c r="P50" s="3"/>
      <c r="Q50" s="2">
        <v>88</v>
      </c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2">
        <v>0</v>
      </c>
      <c r="AX50" s="2">
        <v>0</v>
      </c>
      <c r="AY50" s="3">
        <v>0</v>
      </c>
      <c r="AZ50" s="2"/>
      <c r="BA50" s="2">
        <v>0</v>
      </c>
    </row>
    <row r="51" spans="1:53" x14ac:dyDescent="0.25">
      <c r="A51" s="2" t="s">
        <v>8</v>
      </c>
      <c r="B51" s="2">
        <v>200121</v>
      </c>
      <c r="C51" s="3"/>
      <c r="D51" s="3"/>
      <c r="E51" s="2" t="s">
        <v>1</v>
      </c>
      <c r="F51" s="2" t="s">
        <v>9</v>
      </c>
      <c r="G51" s="2"/>
      <c r="H51" s="3"/>
      <c r="I51" s="3"/>
      <c r="J51" s="2">
        <v>7.1</v>
      </c>
      <c r="K51" s="2">
        <v>0.18</v>
      </c>
      <c r="L51" s="2">
        <v>6.4</v>
      </c>
      <c r="M51" s="2">
        <v>3</v>
      </c>
      <c r="N51" s="2" t="s">
        <v>7</v>
      </c>
      <c r="O51" s="2" t="s">
        <v>7</v>
      </c>
      <c r="P51" s="3"/>
      <c r="Q51" s="2">
        <v>87</v>
      </c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2">
        <v>0</v>
      </c>
      <c r="AX51" s="2">
        <v>0</v>
      </c>
      <c r="AY51" s="3">
        <v>0</v>
      </c>
      <c r="AZ51" s="2"/>
      <c r="BA51" s="2">
        <v>0</v>
      </c>
    </row>
    <row r="52" spans="1:53" x14ac:dyDescent="0.25">
      <c r="A52" s="2" t="s">
        <v>10</v>
      </c>
      <c r="B52" s="2">
        <v>200121</v>
      </c>
      <c r="C52" s="3"/>
      <c r="D52" s="3"/>
      <c r="E52" s="2" t="s">
        <v>1</v>
      </c>
      <c r="F52" s="2"/>
      <c r="G52" s="2" t="s">
        <v>11</v>
      </c>
      <c r="H52" s="3"/>
      <c r="I52" s="3"/>
      <c r="J52" s="2">
        <v>7.1</v>
      </c>
      <c r="K52" s="2">
        <v>0.17</v>
      </c>
      <c r="L52" s="2">
        <v>6.4</v>
      </c>
      <c r="M52" s="2">
        <v>3</v>
      </c>
      <c r="N52" s="2" t="s">
        <v>7</v>
      </c>
      <c r="O52" s="2" t="s">
        <v>7</v>
      </c>
      <c r="P52" s="3"/>
      <c r="Q52" s="2">
        <v>86</v>
      </c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2">
        <v>0</v>
      </c>
      <c r="AX52" s="2">
        <v>0</v>
      </c>
      <c r="AY52" s="3">
        <v>0</v>
      </c>
      <c r="AZ52" s="2"/>
      <c r="BA52" s="2">
        <v>0</v>
      </c>
    </row>
    <row r="53" spans="1:53" x14ac:dyDescent="0.25">
      <c r="A53" s="2" t="s">
        <v>12</v>
      </c>
      <c r="B53" s="2">
        <v>200121</v>
      </c>
      <c r="C53" s="3"/>
      <c r="D53" s="3"/>
      <c r="E53" s="2" t="s">
        <v>1</v>
      </c>
      <c r="F53" s="2"/>
      <c r="G53" s="2" t="s">
        <v>13</v>
      </c>
      <c r="H53" s="3"/>
      <c r="I53" s="3"/>
      <c r="J53" s="2">
        <v>7.2</v>
      </c>
      <c r="K53" s="2">
        <v>0.16</v>
      </c>
      <c r="L53" s="2">
        <v>6.4</v>
      </c>
      <c r="M53" s="2">
        <v>3</v>
      </c>
      <c r="N53" s="2" t="s">
        <v>7</v>
      </c>
      <c r="O53" s="2" t="s">
        <v>7</v>
      </c>
      <c r="P53" s="3"/>
      <c r="Q53" s="2">
        <v>80</v>
      </c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2">
        <v>0</v>
      </c>
      <c r="AX53" s="2">
        <v>0</v>
      </c>
      <c r="AY53" s="3">
        <v>8</v>
      </c>
      <c r="AZ53" s="2"/>
      <c r="BA53" s="2">
        <v>0</v>
      </c>
    </row>
    <row r="54" spans="1:53" x14ac:dyDescent="0.25">
      <c r="A54" s="2" t="s">
        <v>14</v>
      </c>
      <c r="B54" s="2">
        <v>170221</v>
      </c>
      <c r="C54" s="3"/>
      <c r="D54" s="3"/>
      <c r="E54" s="2" t="s">
        <v>1</v>
      </c>
      <c r="F54" s="2" t="s">
        <v>6</v>
      </c>
      <c r="G54" s="2"/>
      <c r="H54" s="3"/>
      <c r="I54" s="3"/>
      <c r="J54" s="2">
        <v>7</v>
      </c>
      <c r="K54" s="2">
        <v>0.25</v>
      </c>
      <c r="L54" s="2">
        <v>6.4</v>
      </c>
      <c r="M54" s="2">
        <v>5</v>
      </c>
      <c r="N54" s="2" t="s">
        <v>7</v>
      </c>
      <c r="O54" s="2" t="s">
        <v>7</v>
      </c>
      <c r="P54" s="3"/>
      <c r="Q54" s="2">
        <v>110</v>
      </c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2">
        <v>0</v>
      </c>
      <c r="AX54" s="2">
        <v>0</v>
      </c>
      <c r="AY54" s="3">
        <v>1</v>
      </c>
      <c r="AZ54" s="2"/>
      <c r="BA54" s="2">
        <v>0</v>
      </c>
    </row>
    <row r="55" spans="1:53" x14ac:dyDescent="0.25">
      <c r="A55" s="2" t="s">
        <v>15</v>
      </c>
      <c r="B55" s="2">
        <v>170221</v>
      </c>
      <c r="C55" s="3"/>
      <c r="D55" s="3"/>
      <c r="E55" s="2" t="s">
        <v>1</v>
      </c>
      <c r="F55" s="2" t="s">
        <v>9</v>
      </c>
      <c r="G55" s="2"/>
      <c r="H55" s="3"/>
      <c r="I55" s="3"/>
      <c r="J55" s="2">
        <v>7</v>
      </c>
      <c r="K55" s="2">
        <v>0.19</v>
      </c>
      <c r="L55" s="2">
        <v>6.3</v>
      </c>
      <c r="M55" s="2">
        <v>3</v>
      </c>
      <c r="N55" s="2" t="s">
        <v>7</v>
      </c>
      <c r="O55" s="2" t="s">
        <v>7</v>
      </c>
      <c r="P55" s="3"/>
      <c r="Q55" s="2">
        <v>110</v>
      </c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2">
        <v>0</v>
      </c>
      <c r="AX55" s="2">
        <v>0</v>
      </c>
      <c r="AY55" s="3">
        <v>25</v>
      </c>
      <c r="AZ55" s="2"/>
      <c r="BA55" s="2">
        <v>0</v>
      </c>
    </row>
    <row r="56" spans="1:53" x14ac:dyDescent="0.25">
      <c r="A56" s="2" t="s">
        <v>16</v>
      </c>
      <c r="B56" s="2">
        <v>170221</v>
      </c>
      <c r="C56" s="3"/>
      <c r="D56" s="3"/>
      <c r="E56" s="2" t="s">
        <v>1</v>
      </c>
      <c r="F56" s="2"/>
      <c r="G56" s="2" t="s">
        <v>11</v>
      </c>
      <c r="H56" s="3"/>
      <c r="I56" s="3"/>
      <c r="J56" s="2">
        <v>7.1</v>
      </c>
      <c r="K56" s="2">
        <v>0.22</v>
      </c>
      <c r="L56" s="2">
        <v>6.4</v>
      </c>
      <c r="M56" s="2">
        <v>3</v>
      </c>
      <c r="N56" s="2" t="s">
        <v>7</v>
      </c>
      <c r="O56" s="2" t="s">
        <v>7</v>
      </c>
      <c r="P56" s="3"/>
      <c r="Q56" s="2">
        <v>110</v>
      </c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2">
        <v>0</v>
      </c>
      <c r="AX56" s="2">
        <v>0</v>
      </c>
      <c r="AY56" s="3">
        <v>2</v>
      </c>
      <c r="AZ56" s="2"/>
      <c r="BA56" s="2">
        <v>0</v>
      </c>
    </row>
    <row r="57" spans="1:53" x14ac:dyDescent="0.25">
      <c r="A57" s="2" t="s">
        <v>17</v>
      </c>
      <c r="B57" s="2">
        <v>170221</v>
      </c>
      <c r="C57" s="3"/>
      <c r="D57" s="3"/>
      <c r="E57" s="2" t="s">
        <v>1</v>
      </c>
      <c r="F57" s="2"/>
      <c r="G57" s="2" t="s">
        <v>13</v>
      </c>
      <c r="H57" s="3"/>
      <c r="I57" s="3"/>
      <c r="J57" s="2">
        <v>7</v>
      </c>
      <c r="K57" s="2">
        <v>0.21</v>
      </c>
      <c r="L57" s="2">
        <v>6.4</v>
      </c>
      <c r="M57" s="2">
        <v>3</v>
      </c>
      <c r="N57" s="2" t="s">
        <v>7</v>
      </c>
      <c r="O57" s="2" t="s">
        <v>7</v>
      </c>
      <c r="P57" s="3"/>
      <c r="Q57" s="2">
        <v>110</v>
      </c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2">
        <v>0</v>
      </c>
      <c r="AX57" s="2">
        <v>0</v>
      </c>
      <c r="AY57" s="3">
        <v>3</v>
      </c>
      <c r="AZ57" s="2"/>
      <c r="BA57" s="2">
        <v>0</v>
      </c>
    </row>
    <row r="58" spans="1:53" x14ac:dyDescent="0.25">
      <c r="A58" s="2" t="s">
        <v>18</v>
      </c>
      <c r="B58" s="2">
        <v>170321</v>
      </c>
      <c r="C58" s="3"/>
      <c r="D58" s="3"/>
      <c r="E58" s="2" t="s">
        <v>1</v>
      </c>
      <c r="F58" s="2" t="s">
        <v>6</v>
      </c>
      <c r="G58" s="2"/>
      <c r="H58" s="3"/>
      <c r="I58" s="3"/>
      <c r="J58" s="2">
        <v>7</v>
      </c>
      <c r="K58" s="2">
        <v>0.16</v>
      </c>
      <c r="L58" s="2">
        <v>6.6</v>
      </c>
      <c r="M58" s="2">
        <v>4</v>
      </c>
      <c r="N58" s="2" t="s">
        <v>7</v>
      </c>
      <c r="O58" s="2" t="s">
        <v>7</v>
      </c>
      <c r="P58" s="3"/>
      <c r="Q58" s="2">
        <v>100</v>
      </c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2">
        <v>0</v>
      </c>
      <c r="AX58" s="2">
        <v>0</v>
      </c>
      <c r="AY58" s="3">
        <v>8</v>
      </c>
      <c r="AZ58" s="2"/>
      <c r="BA58" s="2">
        <v>0</v>
      </c>
    </row>
    <row r="59" spans="1:53" x14ac:dyDescent="0.25">
      <c r="A59" s="2" t="s">
        <v>19</v>
      </c>
      <c r="B59" s="2">
        <v>170321</v>
      </c>
      <c r="C59" s="3"/>
      <c r="D59" s="3"/>
      <c r="E59" s="2" t="s">
        <v>1</v>
      </c>
      <c r="F59" s="2" t="s">
        <v>9</v>
      </c>
      <c r="G59" s="2"/>
      <c r="H59" s="3"/>
      <c r="I59" s="3"/>
      <c r="J59" s="2">
        <v>7.1</v>
      </c>
      <c r="K59" s="2">
        <v>0.28000000000000003</v>
      </c>
      <c r="L59" s="2">
        <v>6.6</v>
      </c>
      <c r="M59" s="2">
        <v>4</v>
      </c>
      <c r="N59" s="2" t="s">
        <v>7</v>
      </c>
      <c r="O59" s="2" t="s">
        <v>7</v>
      </c>
      <c r="P59" s="3"/>
      <c r="Q59" s="2">
        <v>110</v>
      </c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2">
        <v>0</v>
      </c>
      <c r="AX59" s="2">
        <v>0</v>
      </c>
      <c r="AY59" s="3">
        <v>5</v>
      </c>
      <c r="AZ59" s="2"/>
      <c r="BA59" s="2">
        <v>0</v>
      </c>
    </row>
    <row r="60" spans="1:53" x14ac:dyDescent="0.25">
      <c r="A60" s="2" t="s">
        <v>20</v>
      </c>
      <c r="B60" s="2">
        <v>170321</v>
      </c>
      <c r="C60" s="3"/>
      <c r="D60" s="3"/>
      <c r="E60" s="2" t="s">
        <v>1</v>
      </c>
      <c r="F60" s="2"/>
      <c r="G60" s="2" t="s">
        <v>11</v>
      </c>
      <c r="H60" s="3"/>
      <c r="I60" s="3"/>
      <c r="J60" s="2">
        <v>7.1</v>
      </c>
      <c r="K60" s="2">
        <v>0.2</v>
      </c>
      <c r="L60" s="2">
        <v>6.7</v>
      </c>
      <c r="M60" s="2">
        <v>4</v>
      </c>
      <c r="N60" s="2" t="s">
        <v>7</v>
      </c>
      <c r="O60" s="2" t="s">
        <v>7</v>
      </c>
      <c r="P60" s="3"/>
      <c r="Q60" s="2">
        <v>100</v>
      </c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2">
        <v>0</v>
      </c>
      <c r="AX60" s="2">
        <v>0</v>
      </c>
      <c r="AY60" s="2">
        <v>0</v>
      </c>
      <c r="AZ60" s="2"/>
      <c r="BA60" s="2">
        <v>0</v>
      </c>
    </row>
    <row r="61" spans="1:53" x14ac:dyDescent="0.25">
      <c r="A61" s="2" t="s">
        <v>21</v>
      </c>
      <c r="B61" s="2">
        <v>170321</v>
      </c>
      <c r="C61" s="3"/>
      <c r="D61" s="3"/>
      <c r="E61" s="2" t="s">
        <v>1</v>
      </c>
      <c r="F61" s="2"/>
      <c r="G61" s="2" t="s">
        <v>13</v>
      </c>
      <c r="H61" s="3"/>
      <c r="I61" s="3"/>
      <c r="J61" s="2">
        <v>7.2</v>
      </c>
      <c r="K61" s="2">
        <v>0.19</v>
      </c>
      <c r="L61" s="2">
        <v>6.9</v>
      </c>
      <c r="M61" s="2">
        <v>4</v>
      </c>
      <c r="N61" s="2" t="s">
        <v>7</v>
      </c>
      <c r="O61" s="2" t="s">
        <v>7</v>
      </c>
      <c r="P61" s="3"/>
      <c r="Q61" s="2">
        <v>110</v>
      </c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2">
        <v>0</v>
      </c>
      <c r="AX61" s="2">
        <v>0</v>
      </c>
      <c r="AY61" s="2">
        <v>300</v>
      </c>
      <c r="AZ61" s="2"/>
      <c r="BA61" s="2">
        <v>0</v>
      </c>
    </row>
    <row r="62" spans="1:53" x14ac:dyDescent="0.25">
      <c r="A62" s="2"/>
      <c r="B62" s="2"/>
      <c r="C62" s="3"/>
      <c r="D62" s="3"/>
      <c r="E62" s="2"/>
      <c r="F62" s="2"/>
      <c r="G62" s="2"/>
      <c r="H62" s="3"/>
      <c r="I62" s="3"/>
      <c r="J62" s="2"/>
      <c r="K62" s="2"/>
      <c r="L62" s="2"/>
      <c r="M62" s="2"/>
      <c r="N62" s="2"/>
      <c r="O62" s="2"/>
      <c r="P62" s="3"/>
      <c r="Q62" s="2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2"/>
      <c r="AX62" s="2"/>
      <c r="AY62" s="2"/>
      <c r="AZ62" s="2"/>
      <c r="BA62" s="2"/>
    </row>
    <row r="63" spans="1:53" x14ac:dyDescent="0.25">
      <c r="A63" s="3"/>
      <c r="B63" s="4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22" t="s">
        <v>145</v>
      </c>
      <c r="R63" s="3"/>
      <c r="S63" s="3"/>
      <c r="T63" s="3"/>
      <c r="U63" s="22" t="s">
        <v>145</v>
      </c>
      <c r="V63" s="22" t="s">
        <v>145</v>
      </c>
      <c r="W63" s="22" t="s">
        <v>145</v>
      </c>
      <c r="X63" s="3"/>
      <c r="Y63" s="3"/>
      <c r="Z63" s="3"/>
      <c r="AA63" s="3"/>
      <c r="AB63" s="22" t="s">
        <v>145</v>
      </c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</row>
    <row r="64" spans="1:53" x14ac:dyDescent="0.25">
      <c r="A64" s="3"/>
      <c r="B64" s="4"/>
      <c r="C64" s="3"/>
      <c r="D64" s="3"/>
      <c r="E64" s="3"/>
      <c r="F64" s="3"/>
      <c r="G64" s="3"/>
      <c r="H64" s="3"/>
      <c r="I64" s="14" t="s">
        <v>139</v>
      </c>
      <c r="J64" s="14">
        <f>COUNT(J2:J61)</f>
        <v>60</v>
      </c>
      <c r="K64" s="14">
        <f t="shared" ref="K64:BA64" si="0">COUNT(K2:K61)</f>
        <v>60</v>
      </c>
      <c r="L64" s="14">
        <f t="shared" si="0"/>
        <v>60</v>
      </c>
      <c r="M64" s="14">
        <f t="shared" si="0"/>
        <v>60</v>
      </c>
      <c r="N64" s="14">
        <v>60</v>
      </c>
      <c r="O64" s="14">
        <v>60</v>
      </c>
      <c r="P64" s="14">
        <f t="shared" si="0"/>
        <v>1</v>
      </c>
      <c r="Q64" s="14">
        <f t="shared" si="0"/>
        <v>60</v>
      </c>
      <c r="R64" s="14">
        <f t="shared" si="0"/>
        <v>1</v>
      </c>
      <c r="S64" s="14">
        <f t="shared" si="0"/>
        <v>1</v>
      </c>
      <c r="T64" s="14">
        <f t="shared" si="0"/>
        <v>1</v>
      </c>
      <c r="U64" s="14">
        <f t="shared" si="0"/>
        <v>1</v>
      </c>
      <c r="V64" s="14">
        <f t="shared" si="0"/>
        <v>1</v>
      </c>
      <c r="W64" s="14">
        <f t="shared" si="0"/>
        <v>1</v>
      </c>
      <c r="X64" s="14">
        <f t="shared" si="0"/>
        <v>1</v>
      </c>
      <c r="Y64" s="14">
        <f t="shared" si="0"/>
        <v>1</v>
      </c>
      <c r="Z64" s="14">
        <f t="shared" si="0"/>
        <v>1</v>
      </c>
      <c r="AA64" s="14">
        <f t="shared" si="0"/>
        <v>1</v>
      </c>
      <c r="AB64" s="14">
        <f t="shared" si="0"/>
        <v>1</v>
      </c>
      <c r="AC64" s="14">
        <f t="shared" si="0"/>
        <v>1</v>
      </c>
      <c r="AD64" s="14">
        <f t="shared" si="0"/>
        <v>1</v>
      </c>
      <c r="AE64" s="14">
        <f t="shared" si="0"/>
        <v>1</v>
      </c>
      <c r="AF64" s="14">
        <f t="shared" si="0"/>
        <v>1</v>
      </c>
      <c r="AG64" s="14">
        <f t="shared" si="0"/>
        <v>1</v>
      </c>
      <c r="AH64" s="14">
        <f t="shared" si="0"/>
        <v>1</v>
      </c>
      <c r="AI64" s="14">
        <f t="shared" si="0"/>
        <v>1</v>
      </c>
      <c r="AJ64" s="14">
        <f t="shared" si="0"/>
        <v>1</v>
      </c>
      <c r="AK64" s="14">
        <f t="shared" si="0"/>
        <v>1</v>
      </c>
      <c r="AL64" s="14">
        <f t="shared" si="0"/>
        <v>1</v>
      </c>
      <c r="AM64" s="14">
        <f t="shared" si="0"/>
        <v>1</v>
      </c>
      <c r="AN64" s="14">
        <f t="shared" si="0"/>
        <v>1</v>
      </c>
      <c r="AO64" s="14">
        <f t="shared" si="0"/>
        <v>1</v>
      </c>
      <c r="AP64" s="14">
        <f t="shared" si="0"/>
        <v>1</v>
      </c>
      <c r="AQ64" s="14">
        <f t="shared" si="0"/>
        <v>1</v>
      </c>
      <c r="AR64" s="14">
        <f t="shared" si="0"/>
        <v>1</v>
      </c>
      <c r="AS64" s="14">
        <f t="shared" si="0"/>
        <v>1</v>
      </c>
      <c r="AT64" s="14">
        <f t="shared" si="0"/>
        <v>1</v>
      </c>
      <c r="AU64" s="14">
        <f t="shared" si="0"/>
        <v>1</v>
      </c>
      <c r="AV64" s="14">
        <f t="shared" si="0"/>
        <v>1</v>
      </c>
      <c r="AW64" s="14">
        <f t="shared" si="0"/>
        <v>60</v>
      </c>
      <c r="AX64" s="14">
        <f t="shared" si="0"/>
        <v>60</v>
      </c>
      <c r="AY64" s="14">
        <f t="shared" si="0"/>
        <v>60</v>
      </c>
      <c r="AZ64" s="14">
        <f t="shared" si="0"/>
        <v>1</v>
      </c>
      <c r="BA64" s="14">
        <f t="shared" si="0"/>
        <v>60</v>
      </c>
    </row>
    <row r="65" spans="1:53" x14ac:dyDescent="0.25">
      <c r="A65" s="3"/>
      <c r="B65" s="4"/>
      <c r="C65" s="3"/>
      <c r="D65" s="3"/>
      <c r="E65" s="3"/>
      <c r="F65" s="3"/>
      <c r="G65" s="3"/>
      <c r="H65" s="3"/>
      <c r="I65" s="14" t="s">
        <v>140</v>
      </c>
      <c r="J65" s="15">
        <f>AVERAGE(J2:J61)</f>
        <v>7.2583333333333355</v>
      </c>
      <c r="K65" s="15">
        <f t="shared" ref="K65:BA65" si="1">AVERAGE(K2:K61)</f>
        <v>0.19633333333333322</v>
      </c>
      <c r="L65" s="16">
        <f t="shared" si="1"/>
        <v>6.62733333333333</v>
      </c>
      <c r="M65" s="14">
        <f t="shared" si="1"/>
        <v>3.9</v>
      </c>
      <c r="N65" s="17" t="s">
        <v>7</v>
      </c>
      <c r="O65" s="17" t="s">
        <v>7</v>
      </c>
      <c r="P65" s="14">
        <f t="shared" si="1"/>
        <v>5.0000000000000001E-3</v>
      </c>
      <c r="Q65" s="23">
        <f>AVERAGE(Q2:Q61)/1000</f>
        <v>9.5716666666666672E-2</v>
      </c>
      <c r="R65" s="14">
        <f t="shared" si="1"/>
        <v>0.2</v>
      </c>
      <c r="S65" s="14">
        <f t="shared" si="1"/>
        <v>1.2E-2</v>
      </c>
      <c r="T65" s="14">
        <f t="shared" si="1"/>
        <v>0.05</v>
      </c>
      <c r="U65" s="23">
        <f>AVERAGE(U2:U61)/1000</f>
        <v>0.02</v>
      </c>
      <c r="V65" s="23">
        <f>AVERAGE(V2:V61)/1000</f>
        <v>5.0000000000000001E-3</v>
      </c>
      <c r="W65" s="14">
        <f>AVERAGE(W2:W61)/1000</f>
        <v>4.3E-3</v>
      </c>
      <c r="X65" s="14">
        <f t="shared" si="1"/>
        <v>8.8800000000000008</v>
      </c>
      <c r="Y65" s="14">
        <f t="shared" si="1"/>
        <v>1.1000000000000001</v>
      </c>
      <c r="Z65" s="14">
        <f t="shared" si="1"/>
        <v>0.25</v>
      </c>
      <c r="AA65" s="14">
        <f t="shared" si="1"/>
        <v>0.1</v>
      </c>
      <c r="AB65" s="23">
        <f>AVERAGE(AB2:AB61)/1000</f>
        <v>3.0000000000000001E-3</v>
      </c>
      <c r="AC65" s="14">
        <f t="shared" si="1"/>
        <v>1</v>
      </c>
      <c r="AD65" s="14">
        <f t="shared" si="1"/>
        <v>0.01</v>
      </c>
      <c r="AE65" s="14">
        <f t="shared" si="1"/>
        <v>0.03</v>
      </c>
      <c r="AF65" s="14">
        <f t="shared" si="1"/>
        <v>13</v>
      </c>
      <c r="AG65" s="14">
        <f t="shared" si="1"/>
        <v>1.3</v>
      </c>
      <c r="AH65" s="14">
        <f t="shared" si="1"/>
        <v>83</v>
      </c>
      <c r="AI65" s="14">
        <f t="shared" si="1"/>
        <v>50</v>
      </c>
      <c r="AJ65" s="14">
        <f t="shared" si="1"/>
        <v>2.9</v>
      </c>
      <c r="AK65" s="14">
        <f t="shared" si="1"/>
        <v>5.0000000000000001E-3</v>
      </c>
      <c r="AL65" s="14">
        <f t="shared" si="1"/>
        <v>0.02</v>
      </c>
      <c r="AM65" s="14">
        <f t="shared" si="1"/>
        <v>0.05</v>
      </c>
      <c r="AN65" s="14">
        <f t="shared" si="1"/>
        <v>0.5</v>
      </c>
      <c r="AO65" s="14">
        <f t="shared" si="1"/>
        <v>1</v>
      </c>
      <c r="AP65" s="14">
        <f t="shared" si="1"/>
        <v>1</v>
      </c>
      <c r="AQ65" s="14">
        <f t="shared" si="1"/>
        <v>1</v>
      </c>
      <c r="AR65" s="14">
        <f t="shared" si="1"/>
        <v>0.1</v>
      </c>
      <c r="AS65" s="14">
        <f t="shared" si="1"/>
        <v>3</v>
      </c>
      <c r="AT65" s="14">
        <f t="shared" si="1"/>
        <v>0.1</v>
      </c>
      <c r="AU65" s="14">
        <f t="shared" si="1"/>
        <v>0.1</v>
      </c>
      <c r="AV65" s="14">
        <f t="shared" si="1"/>
        <v>0.05</v>
      </c>
      <c r="AW65" s="16">
        <f t="shared" si="1"/>
        <v>6.6666666666666666E-2</v>
      </c>
      <c r="AX65" s="14">
        <f t="shared" si="1"/>
        <v>0</v>
      </c>
      <c r="AY65" s="18">
        <f t="shared" si="1"/>
        <v>15.75</v>
      </c>
      <c r="AZ65" s="14">
        <f t="shared" si="1"/>
        <v>0</v>
      </c>
      <c r="BA65" s="14">
        <f t="shared" si="1"/>
        <v>0</v>
      </c>
    </row>
    <row r="66" spans="1:53" x14ac:dyDescent="0.25">
      <c r="A66" s="3"/>
      <c r="B66" s="4"/>
      <c r="C66" s="3"/>
      <c r="D66" s="3"/>
      <c r="E66" s="3"/>
      <c r="F66" s="3"/>
      <c r="G66" s="3"/>
      <c r="H66" s="3"/>
      <c r="I66" s="14" t="s">
        <v>141</v>
      </c>
      <c r="J66" s="14">
        <f>MEDIAN(J2:J61)</f>
        <v>7.1</v>
      </c>
      <c r="K66" s="14">
        <f t="shared" ref="K66:BA66" si="2">MEDIAN(K2:K61)</f>
        <v>0.17</v>
      </c>
      <c r="L66" s="14">
        <f t="shared" si="2"/>
        <v>6.6</v>
      </c>
      <c r="M66" s="14">
        <f t="shared" si="2"/>
        <v>4</v>
      </c>
      <c r="N66" s="17" t="s">
        <v>7</v>
      </c>
      <c r="O66" s="17" t="s">
        <v>7</v>
      </c>
      <c r="P66" s="14">
        <f t="shared" si="2"/>
        <v>5.0000000000000001E-3</v>
      </c>
      <c r="Q66" s="23">
        <f>MEDIAN(Q2:Q61)/1000</f>
        <v>9.6000000000000002E-2</v>
      </c>
      <c r="R66" s="14">
        <f t="shared" si="2"/>
        <v>0.2</v>
      </c>
      <c r="S66" s="14">
        <f t="shared" si="2"/>
        <v>1.2E-2</v>
      </c>
      <c r="T66" s="14">
        <f t="shared" si="2"/>
        <v>0.05</v>
      </c>
      <c r="U66" s="23">
        <f>MEDIAN(U2:U61)/1000</f>
        <v>0.02</v>
      </c>
      <c r="V66" s="23">
        <f>MEDIAN(V2:V61)/1000</f>
        <v>5.0000000000000001E-3</v>
      </c>
      <c r="W66" s="14">
        <f>MEDIAN(W2:W61)/1000</f>
        <v>4.3E-3</v>
      </c>
      <c r="X66" s="14">
        <f t="shared" si="2"/>
        <v>8.8800000000000008</v>
      </c>
      <c r="Y66" s="14">
        <f t="shared" si="2"/>
        <v>1.1000000000000001</v>
      </c>
      <c r="Z66" s="14">
        <f t="shared" si="2"/>
        <v>0.25</v>
      </c>
      <c r="AA66" s="14">
        <f t="shared" si="2"/>
        <v>0.1</v>
      </c>
      <c r="AB66" s="23">
        <f>MEDIAN(AB2:AB61)/1000</f>
        <v>3.0000000000000001E-3</v>
      </c>
      <c r="AC66" s="14">
        <f t="shared" si="2"/>
        <v>1</v>
      </c>
      <c r="AD66" s="14">
        <f t="shared" si="2"/>
        <v>0.01</v>
      </c>
      <c r="AE66" s="14">
        <f t="shared" si="2"/>
        <v>0.03</v>
      </c>
      <c r="AF66" s="14">
        <f t="shared" si="2"/>
        <v>13</v>
      </c>
      <c r="AG66" s="14">
        <f t="shared" si="2"/>
        <v>1.3</v>
      </c>
      <c r="AH66" s="14">
        <f t="shared" si="2"/>
        <v>83</v>
      </c>
      <c r="AI66" s="14">
        <f t="shared" si="2"/>
        <v>50</v>
      </c>
      <c r="AJ66" s="14">
        <f t="shared" si="2"/>
        <v>2.9</v>
      </c>
      <c r="AK66" s="14">
        <f t="shared" si="2"/>
        <v>5.0000000000000001E-3</v>
      </c>
      <c r="AL66" s="14">
        <f t="shared" si="2"/>
        <v>0.02</v>
      </c>
      <c r="AM66" s="14">
        <f t="shared" si="2"/>
        <v>0.05</v>
      </c>
      <c r="AN66" s="14">
        <f t="shared" si="2"/>
        <v>0.5</v>
      </c>
      <c r="AO66" s="14">
        <f t="shared" si="2"/>
        <v>1</v>
      </c>
      <c r="AP66" s="14">
        <f t="shared" si="2"/>
        <v>1</v>
      </c>
      <c r="AQ66" s="14">
        <f t="shared" si="2"/>
        <v>1</v>
      </c>
      <c r="AR66" s="14">
        <f t="shared" si="2"/>
        <v>0.1</v>
      </c>
      <c r="AS66" s="14">
        <f t="shared" si="2"/>
        <v>3</v>
      </c>
      <c r="AT66" s="14">
        <f t="shared" si="2"/>
        <v>0.1</v>
      </c>
      <c r="AU66" s="14">
        <f t="shared" si="2"/>
        <v>0.1</v>
      </c>
      <c r="AV66" s="14">
        <f t="shared" si="2"/>
        <v>0.05</v>
      </c>
      <c r="AW66" s="14">
        <f t="shared" si="2"/>
        <v>0</v>
      </c>
      <c r="AX66" s="14">
        <f t="shared" si="2"/>
        <v>0</v>
      </c>
      <c r="AY66" s="14">
        <f t="shared" si="2"/>
        <v>3.5</v>
      </c>
      <c r="AZ66" s="14">
        <f t="shared" si="2"/>
        <v>0</v>
      </c>
      <c r="BA66" s="14">
        <f t="shared" si="2"/>
        <v>0</v>
      </c>
    </row>
    <row r="67" spans="1:53" x14ac:dyDescent="0.25">
      <c r="A67" s="3"/>
      <c r="B67" s="4"/>
      <c r="C67" s="3"/>
      <c r="D67" s="3"/>
      <c r="E67" s="3"/>
      <c r="F67" s="3"/>
      <c r="G67" s="3"/>
      <c r="H67" s="3"/>
      <c r="I67" s="14" t="s">
        <v>142</v>
      </c>
      <c r="J67" s="14">
        <f>MAX(J2:J61)</f>
        <v>8.4</v>
      </c>
      <c r="K67" s="14">
        <f t="shared" ref="K67:BA67" si="3">MAX(K2:K61)</f>
        <v>1.4</v>
      </c>
      <c r="L67" s="14">
        <f t="shared" si="3"/>
        <v>7.6</v>
      </c>
      <c r="M67" s="14">
        <f t="shared" si="3"/>
        <v>6</v>
      </c>
      <c r="N67" s="17" t="s">
        <v>7</v>
      </c>
      <c r="O67" s="17" t="s">
        <v>7</v>
      </c>
      <c r="P67" s="14">
        <f t="shared" si="3"/>
        <v>5.0000000000000001E-3</v>
      </c>
      <c r="Q67" s="23">
        <f>MAX(Q2:Q61)/1000</f>
        <v>0.19</v>
      </c>
      <c r="R67" s="14">
        <f t="shared" si="3"/>
        <v>0.2</v>
      </c>
      <c r="S67" s="14">
        <f t="shared" si="3"/>
        <v>1.2E-2</v>
      </c>
      <c r="T67" s="14">
        <f t="shared" si="3"/>
        <v>0.05</v>
      </c>
      <c r="U67" s="23">
        <f>MAX(U2:U61)/1000</f>
        <v>0.02</v>
      </c>
      <c r="V67" s="23">
        <f>MAX(V2:V61)/1000</f>
        <v>5.0000000000000001E-3</v>
      </c>
      <c r="W67" s="14">
        <f>MAX(W2:W61)/1000</f>
        <v>4.3E-3</v>
      </c>
      <c r="X67" s="14">
        <f t="shared" si="3"/>
        <v>8.8800000000000008</v>
      </c>
      <c r="Y67" s="14">
        <f t="shared" si="3"/>
        <v>1.1000000000000001</v>
      </c>
      <c r="Z67" s="14">
        <f t="shared" si="3"/>
        <v>0.25</v>
      </c>
      <c r="AA67" s="14">
        <f t="shared" si="3"/>
        <v>0.1</v>
      </c>
      <c r="AB67" s="23">
        <f>MAX(AB2:AB61)/1000</f>
        <v>3.0000000000000001E-3</v>
      </c>
      <c r="AC67" s="14">
        <f t="shared" si="3"/>
        <v>1</v>
      </c>
      <c r="AD67" s="14">
        <f t="shared" si="3"/>
        <v>0.01</v>
      </c>
      <c r="AE67" s="14">
        <f t="shared" si="3"/>
        <v>0.03</v>
      </c>
      <c r="AF67" s="14">
        <f t="shared" si="3"/>
        <v>13</v>
      </c>
      <c r="AG67" s="14">
        <f t="shared" si="3"/>
        <v>1.3</v>
      </c>
      <c r="AH67" s="14">
        <f t="shared" si="3"/>
        <v>83</v>
      </c>
      <c r="AI67" s="14">
        <f t="shared" si="3"/>
        <v>50</v>
      </c>
      <c r="AJ67" s="14">
        <f t="shared" si="3"/>
        <v>2.9</v>
      </c>
      <c r="AK67" s="14">
        <f t="shared" si="3"/>
        <v>5.0000000000000001E-3</v>
      </c>
      <c r="AL67" s="14">
        <f t="shared" si="3"/>
        <v>0.02</v>
      </c>
      <c r="AM67" s="14">
        <f t="shared" si="3"/>
        <v>0.05</v>
      </c>
      <c r="AN67" s="14">
        <f t="shared" si="3"/>
        <v>0.5</v>
      </c>
      <c r="AO67" s="14">
        <f t="shared" si="3"/>
        <v>1</v>
      </c>
      <c r="AP67" s="14">
        <f t="shared" si="3"/>
        <v>1</v>
      </c>
      <c r="AQ67" s="14">
        <f t="shared" si="3"/>
        <v>1</v>
      </c>
      <c r="AR67" s="14">
        <f t="shared" si="3"/>
        <v>0.1</v>
      </c>
      <c r="AS67" s="14">
        <f t="shared" si="3"/>
        <v>3</v>
      </c>
      <c r="AT67" s="14">
        <f t="shared" si="3"/>
        <v>0.1</v>
      </c>
      <c r="AU67" s="14">
        <f t="shared" si="3"/>
        <v>0.1</v>
      </c>
      <c r="AV67" s="14">
        <f t="shared" si="3"/>
        <v>0.05</v>
      </c>
      <c r="AW67" s="14">
        <f t="shared" si="3"/>
        <v>2</v>
      </c>
      <c r="AX67" s="14">
        <f t="shared" si="3"/>
        <v>0</v>
      </c>
      <c r="AY67" s="14">
        <f t="shared" si="3"/>
        <v>300</v>
      </c>
      <c r="AZ67" s="14">
        <f t="shared" si="3"/>
        <v>0</v>
      </c>
      <c r="BA67" s="14">
        <f t="shared" si="3"/>
        <v>0</v>
      </c>
    </row>
    <row r="68" spans="1:53" x14ac:dyDescent="0.25">
      <c r="A68" s="3"/>
      <c r="B68" s="4"/>
      <c r="C68" s="3"/>
      <c r="D68" s="3"/>
      <c r="E68" s="3"/>
      <c r="F68" s="3"/>
      <c r="G68" s="3"/>
      <c r="H68" s="3"/>
      <c r="I68" s="14" t="s">
        <v>143</v>
      </c>
      <c r="J68" s="14">
        <f>MIN(J2:J61)</f>
        <v>6.7</v>
      </c>
      <c r="K68" s="14">
        <f t="shared" ref="K68:BA68" si="4">MIN(K2:K61)</f>
        <v>0.1</v>
      </c>
      <c r="L68" s="14">
        <f t="shared" si="4"/>
        <v>6.2</v>
      </c>
      <c r="M68" s="14">
        <f t="shared" si="4"/>
        <v>3</v>
      </c>
      <c r="N68" s="17" t="s">
        <v>7</v>
      </c>
      <c r="O68" s="17" t="s">
        <v>7</v>
      </c>
      <c r="P68" s="14">
        <f t="shared" si="4"/>
        <v>5.0000000000000001E-3</v>
      </c>
      <c r="Q68" s="23">
        <f>MIN(Q2:Q61)/1000</f>
        <v>6.6000000000000003E-2</v>
      </c>
      <c r="R68" s="14">
        <f t="shared" si="4"/>
        <v>0.2</v>
      </c>
      <c r="S68" s="14">
        <f t="shared" si="4"/>
        <v>1.2E-2</v>
      </c>
      <c r="T68" s="14">
        <f t="shared" si="4"/>
        <v>0.05</v>
      </c>
      <c r="U68" s="23">
        <f>MIN(U2:U61)/1000</f>
        <v>0.02</v>
      </c>
      <c r="V68" s="23">
        <f>MIN(V2:V61)/1000</f>
        <v>5.0000000000000001E-3</v>
      </c>
      <c r="W68" s="14">
        <f>MIN(W2:W61)/1000</f>
        <v>4.3E-3</v>
      </c>
      <c r="X68" s="14">
        <f t="shared" si="4"/>
        <v>8.8800000000000008</v>
      </c>
      <c r="Y68" s="14">
        <f t="shared" si="4"/>
        <v>1.1000000000000001</v>
      </c>
      <c r="Z68" s="14">
        <f t="shared" si="4"/>
        <v>0.25</v>
      </c>
      <c r="AA68" s="14">
        <f t="shared" si="4"/>
        <v>0.1</v>
      </c>
      <c r="AB68" s="23">
        <f>MIN(AB2:AB61)/1000</f>
        <v>3.0000000000000001E-3</v>
      </c>
      <c r="AC68" s="14">
        <f t="shared" si="4"/>
        <v>1</v>
      </c>
      <c r="AD68" s="14">
        <f t="shared" si="4"/>
        <v>0.01</v>
      </c>
      <c r="AE68" s="14">
        <f t="shared" si="4"/>
        <v>0.03</v>
      </c>
      <c r="AF68" s="14">
        <f t="shared" si="4"/>
        <v>13</v>
      </c>
      <c r="AG68" s="14">
        <f t="shared" si="4"/>
        <v>1.3</v>
      </c>
      <c r="AH68" s="14">
        <f t="shared" si="4"/>
        <v>83</v>
      </c>
      <c r="AI68" s="14">
        <f t="shared" si="4"/>
        <v>50</v>
      </c>
      <c r="AJ68" s="14">
        <f t="shared" si="4"/>
        <v>2.9</v>
      </c>
      <c r="AK68" s="14">
        <f t="shared" si="4"/>
        <v>5.0000000000000001E-3</v>
      </c>
      <c r="AL68" s="14">
        <f t="shared" si="4"/>
        <v>0.02</v>
      </c>
      <c r="AM68" s="14">
        <f t="shared" si="4"/>
        <v>0.05</v>
      </c>
      <c r="AN68" s="14">
        <f t="shared" si="4"/>
        <v>0.5</v>
      </c>
      <c r="AO68" s="14">
        <f t="shared" si="4"/>
        <v>1</v>
      </c>
      <c r="AP68" s="14">
        <f t="shared" si="4"/>
        <v>1</v>
      </c>
      <c r="AQ68" s="14">
        <f t="shared" si="4"/>
        <v>1</v>
      </c>
      <c r="AR68" s="14">
        <f t="shared" si="4"/>
        <v>0.1</v>
      </c>
      <c r="AS68" s="14">
        <f t="shared" si="4"/>
        <v>3</v>
      </c>
      <c r="AT68" s="14">
        <f t="shared" si="4"/>
        <v>0.1</v>
      </c>
      <c r="AU68" s="14">
        <f t="shared" si="4"/>
        <v>0.1</v>
      </c>
      <c r="AV68" s="14">
        <f t="shared" si="4"/>
        <v>0.05</v>
      </c>
      <c r="AW68" s="14">
        <f t="shared" si="4"/>
        <v>0</v>
      </c>
      <c r="AX68" s="14">
        <f t="shared" si="4"/>
        <v>0</v>
      </c>
      <c r="AY68" s="14">
        <f t="shared" si="4"/>
        <v>0</v>
      </c>
      <c r="AZ68" s="14">
        <f t="shared" si="4"/>
        <v>0</v>
      </c>
      <c r="BA68" s="14">
        <f t="shared" si="4"/>
        <v>0</v>
      </c>
    </row>
    <row r="70" spans="1:53" x14ac:dyDescent="0.25">
      <c r="I70" s="21" t="s">
        <v>144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4A7EF-36B6-44B2-8A9F-DFD4DB225FD1}">
  <dimension ref="A1:N17"/>
  <sheetViews>
    <sheetView topLeftCell="E1" workbookViewId="0">
      <selection activeCell="F15" sqref="F15"/>
    </sheetView>
  </sheetViews>
  <sheetFormatPr baseColWidth="10" defaultRowHeight="15" x14ac:dyDescent="0.25"/>
  <cols>
    <col min="2" max="2" width="18" bestFit="1" customWidth="1"/>
    <col min="6" max="6" width="7.5703125" bestFit="1" customWidth="1"/>
    <col min="7" max="7" width="15.140625" bestFit="1" customWidth="1"/>
    <col min="8" max="8" width="20" bestFit="1" customWidth="1"/>
    <col min="9" max="9" width="16.85546875" bestFit="1" customWidth="1"/>
    <col min="10" max="10" width="26.5703125" bestFit="1" customWidth="1"/>
    <col min="11" max="11" width="13.85546875" bestFit="1" customWidth="1"/>
    <col min="12" max="12" width="19.42578125" bestFit="1" customWidth="1"/>
    <col min="13" max="13" width="30.140625" bestFit="1" customWidth="1"/>
    <col min="14" max="14" width="30.85546875" bestFit="1" customWidth="1"/>
  </cols>
  <sheetData>
    <row r="1" spans="1:14" s="1" customFormat="1" x14ac:dyDescent="0.25">
      <c r="A1" s="8" t="s">
        <v>22</v>
      </c>
      <c r="B1" s="8" t="s">
        <v>23</v>
      </c>
      <c r="C1" s="8" t="s">
        <v>25</v>
      </c>
      <c r="D1" s="8" t="s">
        <v>29</v>
      </c>
      <c r="E1" s="8" t="s">
        <v>30</v>
      </c>
      <c r="F1" s="8" t="s">
        <v>32</v>
      </c>
      <c r="G1" s="8" t="s">
        <v>33</v>
      </c>
      <c r="H1" s="8" t="s">
        <v>34</v>
      </c>
      <c r="I1" s="8" t="s">
        <v>35</v>
      </c>
      <c r="J1" s="8" t="s">
        <v>71</v>
      </c>
      <c r="K1" s="8" t="s">
        <v>72</v>
      </c>
      <c r="L1" s="8" t="s">
        <v>73</v>
      </c>
      <c r="M1" s="8" t="s">
        <v>74</v>
      </c>
      <c r="N1" s="8" t="s">
        <v>75</v>
      </c>
    </row>
    <row r="2" spans="1:14" s="2" customFormat="1" x14ac:dyDescent="0.25">
      <c r="A2" s="6" t="s">
        <v>89</v>
      </c>
      <c r="B2" s="7">
        <v>44321</v>
      </c>
      <c r="C2" s="6"/>
      <c r="D2" s="6" t="s">
        <v>80</v>
      </c>
      <c r="E2" s="6" t="s">
        <v>90</v>
      </c>
      <c r="F2" s="6">
        <v>6.4</v>
      </c>
      <c r="G2" s="6">
        <v>0.44</v>
      </c>
      <c r="H2" s="6">
        <v>2.69</v>
      </c>
      <c r="I2" s="6">
        <v>63</v>
      </c>
      <c r="J2" s="6" t="s">
        <v>3</v>
      </c>
      <c r="K2" s="6" t="s">
        <v>3</v>
      </c>
      <c r="L2" s="6">
        <v>20</v>
      </c>
      <c r="M2" s="6">
        <v>0</v>
      </c>
      <c r="N2" s="6">
        <v>0</v>
      </c>
    </row>
    <row r="3" spans="1:14" s="2" customFormat="1" x14ac:dyDescent="0.25">
      <c r="A3" s="6" t="s">
        <v>99</v>
      </c>
      <c r="B3" s="7">
        <v>44355</v>
      </c>
      <c r="C3" s="6"/>
      <c r="D3" s="6" t="s">
        <v>80</v>
      </c>
      <c r="E3" s="6" t="s">
        <v>90</v>
      </c>
      <c r="F3" s="6">
        <v>6.4</v>
      </c>
      <c r="G3" s="6">
        <v>0.46</v>
      </c>
      <c r="H3" s="6">
        <v>3.75</v>
      </c>
      <c r="I3" s="6">
        <v>57</v>
      </c>
      <c r="J3" s="6">
        <v>3</v>
      </c>
      <c r="K3" s="6">
        <v>3</v>
      </c>
      <c r="L3" s="6">
        <v>45</v>
      </c>
      <c r="M3" s="6">
        <v>0</v>
      </c>
      <c r="N3" s="6">
        <v>0</v>
      </c>
    </row>
    <row r="4" spans="1:14" s="2" customFormat="1" x14ac:dyDescent="0.25">
      <c r="A4" s="6" t="s">
        <v>112</v>
      </c>
      <c r="B4" s="7">
        <v>44454</v>
      </c>
      <c r="C4" s="6"/>
      <c r="D4" s="6" t="s">
        <v>80</v>
      </c>
      <c r="E4" s="6" t="s">
        <v>90</v>
      </c>
      <c r="F4" s="6">
        <v>6.3</v>
      </c>
      <c r="G4" s="6">
        <v>0.33</v>
      </c>
      <c r="H4" s="6">
        <v>2.7</v>
      </c>
      <c r="I4" s="6">
        <v>57</v>
      </c>
      <c r="J4" s="6" t="s">
        <v>3</v>
      </c>
      <c r="K4" s="6" t="s">
        <v>3</v>
      </c>
      <c r="L4" s="6">
        <v>8</v>
      </c>
      <c r="M4" s="6">
        <v>0</v>
      </c>
      <c r="N4" s="6">
        <v>0</v>
      </c>
    </row>
    <row r="5" spans="1:14" s="2" customFormat="1" x14ac:dyDescent="0.25">
      <c r="A5" s="6" t="s">
        <v>121</v>
      </c>
      <c r="B5" s="7">
        <v>44482</v>
      </c>
      <c r="C5" s="6"/>
      <c r="D5" s="6" t="s">
        <v>80</v>
      </c>
      <c r="E5" s="6" t="s">
        <v>90</v>
      </c>
      <c r="F5" s="6">
        <v>6.3</v>
      </c>
      <c r="G5" s="6">
        <v>1.22</v>
      </c>
      <c r="H5" s="6">
        <v>2.7</v>
      </c>
      <c r="I5" s="6">
        <v>51</v>
      </c>
      <c r="J5" s="6">
        <v>2</v>
      </c>
      <c r="K5" s="6" t="s">
        <v>3</v>
      </c>
      <c r="L5" s="6">
        <v>35</v>
      </c>
      <c r="M5" s="6">
        <v>0</v>
      </c>
      <c r="N5" s="6">
        <v>1</v>
      </c>
    </row>
    <row r="6" spans="1:14" s="2" customFormat="1" x14ac:dyDescent="0.25">
      <c r="A6" s="6" t="s">
        <v>134</v>
      </c>
      <c r="B6" s="7">
        <v>44538</v>
      </c>
      <c r="C6" s="6"/>
      <c r="D6" s="6" t="s">
        <v>80</v>
      </c>
      <c r="E6" s="6" t="s">
        <v>90</v>
      </c>
      <c r="F6" s="6">
        <v>6.6</v>
      </c>
      <c r="G6" s="6">
        <v>0.68</v>
      </c>
      <c r="H6" s="6">
        <v>2.7</v>
      </c>
      <c r="I6" s="6">
        <v>60</v>
      </c>
      <c r="J6" s="6">
        <v>1</v>
      </c>
      <c r="K6" s="6" t="s">
        <v>3</v>
      </c>
      <c r="L6" s="6">
        <v>25</v>
      </c>
      <c r="M6" s="6">
        <v>0</v>
      </c>
      <c r="N6" s="6">
        <v>0</v>
      </c>
    </row>
    <row r="7" spans="1:14" s="2" customFormat="1" x14ac:dyDescent="0.25">
      <c r="A7" s="2" t="s">
        <v>0</v>
      </c>
      <c r="B7" s="2">
        <v>170221</v>
      </c>
      <c r="C7" s="6"/>
      <c r="D7" s="2" t="s">
        <v>2</v>
      </c>
      <c r="E7" s="6"/>
      <c r="F7" s="2">
        <v>6.4</v>
      </c>
      <c r="G7" s="2">
        <v>0.47</v>
      </c>
      <c r="H7" s="2">
        <v>2.7</v>
      </c>
      <c r="I7" s="2">
        <v>68</v>
      </c>
      <c r="J7" s="2">
        <v>1</v>
      </c>
      <c r="K7" s="2" t="s">
        <v>3</v>
      </c>
      <c r="L7" s="2">
        <v>15</v>
      </c>
      <c r="M7" s="2">
        <v>0</v>
      </c>
      <c r="N7" s="2">
        <v>0</v>
      </c>
    </row>
    <row r="8" spans="1:14" s="2" customFormat="1" x14ac:dyDescent="0.25">
      <c r="A8" s="2" t="s">
        <v>4</v>
      </c>
      <c r="B8" s="2">
        <v>170321</v>
      </c>
      <c r="C8" s="6"/>
      <c r="D8" s="2" t="s">
        <v>2</v>
      </c>
      <c r="E8" s="6"/>
      <c r="F8" s="2">
        <v>6.4</v>
      </c>
      <c r="G8" s="2">
        <v>0.36</v>
      </c>
      <c r="H8" s="2">
        <v>2.8</v>
      </c>
      <c r="I8" s="2">
        <v>66</v>
      </c>
      <c r="J8" s="2" t="s">
        <v>3</v>
      </c>
      <c r="K8" s="2" t="s">
        <v>3</v>
      </c>
      <c r="L8" s="2">
        <v>10</v>
      </c>
      <c r="M8" s="2">
        <v>0</v>
      </c>
      <c r="N8" s="2">
        <v>0</v>
      </c>
    </row>
    <row r="9" spans="1:14" s="2" customFormat="1" x14ac:dyDescent="0.25">
      <c r="A9" s="6"/>
      <c r="B9" s="7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 s="2" customFormat="1" x14ac:dyDescent="0.25">
      <c r="A10" s="6"/>
      <c r="B10" s="7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s="2" customFormat="1" x14ac:dyDescent="0.25">
      <c r="A11" s="6"/>
      <c r="B11" s="7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 s="2" customFormat="1" x14ac:dyDescent="0.25">
      <c r="A12" s="6"/>
      <c r="B12" s="7"/>
      <c r="C12" s="6"/>
      <c r="D12" s="6"/>
      <c r="E12" s="6"/>
      <c r="F12" s="11" t="s">
        <v>32</v>
      </c>
      <c r="G12" s="11" t="s">
        <v>33</v>
      </c>
      <c r="H12" s="11" t="s">
        <v>34</v>
      </c>
      <c r="I12" s="11" t="s">
        <v>35</v>
      </c>
      <c r="J12" s="11" t="s">
        <v>71</v>
      </c>
      <c r="K12" s="11" t="s">
        <v>72</v>
      </c>
      <c r="L12" s="11" t="s">
        <v>73</v>
      </c>
      <c r="M12" s="11" t="s">
        <v>74</v>
      </c>
      <c r="N12" s="11" t="s">
        <v>75</v>
      </c>
    </row>
    <row r="13" spans="1:14" s="2" customFormat="1" x14ac:dyDescent="0.25">
      <c r="A13" s="6"/>
      <c r="B13" s="7"/>
      <c r="C13" s="6"/>
      <c r="D13" s="6"/>
      <c r="E13" s="9" t="s">
        <v>139</v>
      </c>
      <c r="F13" s="9">
        <f>COUNT(F2:F8)</f>
        <v>7</v>
      </c>
      <c r="G13" s="9">
        <f>COUNT(G2:G8)</f>
        <v>7</v>
      </c>
      <c r="H13" s="9">
        <f>COUNT(H2:H8)</f>
        <v>7</v>
      </c>
      <c r="I13" s="9">
        <f>COUNT(I2:I8)</f>
        <v>7</v>
      </c>
      <c r="J13" s="9">
        <v>8</v>
      </c>
      <c r="K13" s="9">
        <v>8</v>
      </c>
      <c r="L13" s="9">
        <f>COUNT(L2:L8)</f>
        <v>7</v>
      </c>
      <c r="M13" s="9">
        <v>7</v>
      </c>
      <c r="N13" s="9">
        <v>8</v>
      </c>
    </row>
    <row r="14" spans="1:14" s="2" customFormat="1" x14ac:dyDescent="0.25">
      <c r="A14" s="6"/>
      <c r="B14" s="7"/>
      <c r="C14" s="6"/>
      <c r="D14" s="6"/>
      <c r="E14" s="9" t="s">
        <v>140</v>
      </c>
      <c r="F14" s="9">
        <f t="shared" ref="F14:L14" si="0">AVERAGE(F2:F8)</f>
        <v>6.3999999999999995</v>
      </c>
      <c r="G14" s="19">
        <f t="shared" si="0"/>
        <v>0.56571428571428573</v>
      </c>
      <c r="H14" s="19">
        <f t="shared" si="0"/>
        <v>2.8628571428571425</v>
      </c>
      <c r="I14" s="20">
        <f t="shared" si="0"/>
        <v>60.285714285714285</v>
      </c>
      <c r="J14" s="9">
        <f t="shared" si="0"/>
        <v>1.75</v>
      </c>
      <c r="K14" s="9">
        <f t="shared" si="0"/>
        <v>3</v>
      </c>
      <c r="L14" s="20">
        <f t="shared" si="0"/>
        <v>22.571428571428573</v>
      </c>
      <c r="M14" s="9">
        <v>0</v>
      </c>
      <c r="N14" s="19">
        <f>AVERAGE(N2:N8)</f>
        <v>0.14285714285714285</v>
      </c>
    </row>
    <row r="15" spans="1:14" s="2" customFormat="1" x14ac:dyDescent="0.25">
      <c r="A15" s="6"/>
      <c r="B15" s="7"/>
      <c r="C15" s="6"/>
      <c r="D15" s="6"/>
      <c r="E15" s="9" t="s">
        <v>141</v>
      </c>
      <c r="F15" s="9">
        <f t="shared" ref="F15:L15" si="1">MEDIAN(F2:F8)</f>
        <v>6.4</v>
      </c>
      <c r="G15" s="9">
        <f t="shared" si="1"/>
        <v>0.46</v>
      </c>
      <c r="H15" s="9">
        <f t="shared" si="1"/>
        <v>2.7</v>
      </c>
      <c r="I15" s="9">
        <f t="shared" si="1"/>
        <v>60</v>
      </c>
      <c r="J15" s="9">
        <f t="shared" si="1"/>
        <v>1.5</v>
      </c>
      <c r="K15" s="9">
        <f t="shared" si="1"/>
        <v>3</v>
      </c>
      <c r="L15" s="9">
        <f t="shared" si="1"/>
        <v>20</v>
      </c>
      <c r="M15" s="9">
        <v>0</v>
      </c>
      <c r="N15" s="9">
        <f>MEDIAN(N2:N8)</f>
        <v>0</v>
      </c>
    </row>
    <row r="16" spans="1:14" s="2" customFormat="1" x14ac:dyDescent="0.25">
      <c r="A16" s="6"/>
      <c r="B16" s="7"/>
      <c r="C16" s="6"/>
      <c r="D16" s="6"/>
      <c r="E16" s="9" t="s">
        <v>142</v>
      </c>
      <c r="F16" s="9">
        <f t="shared" ref="F16:L16" si="2">MAX(F2:F8)</f>
        <v>6.6</v>
      </c>
      <c r="G16" s="9">
        <f t="shared" si="2"/>
        <v>1.22</v>
      </c>
      <c r="H16" s="9">
        <f t="shared" si="2"/>
        <v>3.75</v>
      </c>
      <c r="I16" s="9">
        <f t="shared" si="2"/>
        <v>68</v>
      </c>
      <c r="J16" s="9">
        <f t="shared" si="2"/>
        <v>3</v>
      </c>
      <c r="K16" s="9">
        <f t="shared" si="2"/>
        <v>3</v>
      </c>
      <c r="L16" s="9">
        <f t="shared" si="2"/>
        <v>45</v>
      </c>
      <c r="M16" s="9">
        <v>0</v>
      </c>
      <c r="N16" s="9">
        <f>MAX(N2:N8)</f>
        <v>1</v>
      </c>
    </row>
    <row r="17" spans="1:14" s="2" customFormat="1" x14ac:dyDescent="0.25">
      <c r="A17" s="6"/>
      <c r="B17" s="7"/>
      <c r="C17" s="6"/>
      <c r="D17" s="6"/>
      <c r="E17" s="9" t="s">
        <v>143</v>
      </c>
      <c r="F17" s="9">
        <f t="shared" ref="F17:J17" si="3">MIN(F2:F8)</f>
        <v>6.3</v>
      </c>
      <c r="G17" s="9">
        <f t="shared" si="3"/>
        <v>0.33</v>
      </c>
      <c r="H17" s="9">
        <f t="shared" si="3"/>
        <v>2.69</v>
      </c>
      <c r="I17" s="9">
        <f t="shared" si="3"/>
        <v>51</v>
      </c>
      <c r="J17" s="9">
        <f t="shared" si="3"/>
        <v>1</v>
      </c>
      <c r="K17" s="9" t="s">
        <v>3</v>
      </c>
      <c r="L17" s="9">
        <f>MIN(L2:L8)</f>
        <v>8</v>
      </c>
      <c r="M17" s="9">
        <v>0</v>
      </c>
      <c r="N17" s="9">
        <v>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Årsrapport Rentvann </vt:lpstr>
      <vt:lpstr>Årsrapport Råvann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Torhild Hestmark</dc:creator>
  <cp:lastModifiedBy>Trond Thoreid</cp:lastModifiedBy>
  <dcterms:created xsi:type="dcterms:W3CDTF">2022-01-18T07:32:45Z</dcterms:created>
  <dcterms:modified xsi:type="dcterms:W3CDTF">2022-01-27T14:36:33Z</dcterms:modified>
</cp:coreProperties>
</file>