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kervannverk-my.sharepoint.com/personal/trond_blakervannverk_no/Documents/Trond/BV/BV analyser/"/>
    </mc:Choice>
  </mc:AlternateContent>
  <xr:revisionPtr revIDLastSave="12" documentId="8_{BB4D5855-EDCA-4E24-81D7-79D572F97768}" xr6:coauthVersionLast="47" xr6:coauthVersionMax="47" xr10:uidLastSave="{7972DF0F-A959-4669-9DE5-A729735D50B2}"/>
  <bookViews>
    <workbookView xWindow="-120" yWindow="-120" windowWidth="29040" windowHeight="1572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3" i="1"/>
  <c r="H12" i="1"/>
  <c r="H11" i="1"/>
  <c r="H10" i="1"/>
  <c r="L13" i="1"/>
  <c r="K13" i="1"/>
  <c r="J13" i="1"/>
  <c r="I13" i="1"/>
  <c r="G13" i="1"/>
  <c r="F13" i="1"/>
  <c r="E13" i="1"/>
  <c r="D13" i="1"/>
  <c r="L12" i="1"/>
  <c r="K12" i="1"/>
  <c r="J12" i="1"/>
  <c r="I12" i="1"/>
  <c r="G12" i="1"/>
  <c r="F12" i="1"/>
  <c r="E12" i="1"/>
  <c r="D12" i="1"/>
  <c r="L11" i="1"/>
  <c r="K11" i="1"/>
  <c r="J11" i="1"/>
  <c r="I11" i="1"/>
  <c r="G11" i="1"/>
  <c r="F11" i="1"/>
  <c r="E11" i="1"/>
  <c r="D11" i="1"/>
  <c r="L10" i="1"/>
  <c r="K10" i="1"/>
  <c r="J10" i="1"/>
  <c r="I10" i="1"/>
  <c r="G10" i="1"/>
  <c r="F10" i="1"/>
  <c r="E10" i="1"/>
  <c r="D10" i="1"/>
  <c r="L9" i="1"/>
  <c r="K9" i="1"/>
  <c r="J9" i="1"/>
  <c r="I9" i="1"/>
  <c r="G9" i="1"/>
  <c r="F9" i="1"/>
  <c r="E9" i="1"/>
  <c r="D9" i="1"/>
</calcChain>
</file>

<file path=xl/sharedStrings.xml><?xml version="1.0" encoding="utf-8"?>
<sst xmlns="http://schemas.openxmlformats.org/spreadsheetml/2006/main" count="24" uniqueCount="18">
  <si>
    <t>Prøveuttak</t>
  </si>
  <si>
    <t>Prøvested ID</t>
  </si>
  <si>
    <t>Betegnelse</t>
  </si>
  <si>
    <t>pH (pH)</t>
  </si>
  <si>
    <t>Turbiditet (FNU)</t>
  </si>
  <si>
    <t>Konduktivitet (mS/m)</t>
  </si>
  <si>
    <t>Fargetall (mg/l Pt)</t>
  </si>
  <si>
    <t>Kimtall 22°C (cfu/ml)</t>
  </si>
  <si>
    <t>Clostridium perfringens (/100ml)</t>
  </si>
  <si>
    <t>Intestinale enterokokker (/100ml)</t>
  </si>
  <si>
    <t>Koliforme bakterier, hurtigtest (/100ml)</t>
  </si>
  <si>
    <t>E.Coli (/100ml)</t>
  </si>
  <si>
    <t>BLAK-Råvann</t>
  </si>
  <si>
    <t>Antall</t>
  </si>
  <si>
    <t>Middelverdi</t>
  </si>
  <si>
    <t>Median</t>
  </si>
  <si>
    <t>Maks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</si>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</sst>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d/m/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5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G19" sqref="G19"/>
    </sheetView>
  </sheetViews>
  <sheetFormatPr baseColWidth="10" defaultColWidth="9.140625" defaultRowHeight="15" x14ac:dyDescent="0.25"/>
  <cols>
    <col min="1" max="1" width="9" style="4" customWidth="1"/>
    <col min="2" max="2" width="13.5703125" customWidth="1"/>
  </cols>
  <sheetData>
    <row r="1" spans="1:12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>
        <v>45630</v>
      </c>
      <c r="B2" s="1" t="s">
        <v>12</v>
      </c>
      <c r="C2" s="1"/>
      <c r="D2" s="1">
        <v>6.6</v>
      </c>
      <c r="E2" s="1">
        <v>0.46</v>
      </c>
      <c r="F2" s="1">
        <v>2.5</v>
      </c>
      <c r="G2" s="1">
        <v>63</v>
      </c>
      <c r="H2" s="1">
        <v>20</v>
      </c>
      <c r="I2" s="1">
        <v>0</v>
      </c>
      <c r="J2" s="1">
        <v>0</v>
      </c>
      <c r="K2" s="1">
        <v>2</v>
      </c>
      <c r="L2" s="1">
        <v>2</v>
      </c>
    </row>
    <row r="3" spans="1:12" x14ac:dyDescent="0.25">
      <c r="A3" s="3">
        <v>45588</v>
      </c>
      <c r="B3" s="1" t="s">
        <v>12</v>
      </c>
      <c r="C3" s="1"/>
      <c r="D3" s="1">
        <v>6.6</v>
      </c>
      <c r="E3" s="1">
        <v>0.45</v>
      </c>
      <c r="F3" s="1">
        <v>2.2999999999999998</v>
      </c>
      <c r="G3" s="1">
        <v>57</v>
      </c>
      <c r="H3" s="1">
        <v>80</v>
      </c>
      <c r="I3" s="1">
        <v>0</v>
      </c>
      <c r="J3" s="1">
        <v>0</v>
      </c>
      <c r="K3" s="1">
        <v>2</v>
      </c>
      <c r="L3" s="1">
        <v>0</v>
      </c>
    </row>
    <row r="4" spans="1:12" x14ac:dyDescent="0.25">
      <c r="A4" s="3">
        <v>45546</v>
      </c>
      <c r="B4" s="1" t="s">
        <v>12</v>
      </c>
      <c r="C4" s="1"/>
      <c r="D4" s="1">
        <v>6.2</v>
      </c>
      <c r="E4" s="1">
        <v>0.34</v>
      </c>
      <c r="F4" s="1">
        <v>2.5</v>
      </c>
      <c r="G4" s="1">
        <v>57</v>
      </c>
      <c r="H4" s="1">
        <v>3</v>
      </c>
      <c r="I4" s="1">
        <v>0</v>
      </c>
      <c r="J4" s="1">
        <v>0</v>
      </c>
      <c r="K4" s="1">
        <v>2</v>
      </c>
      <c r="L4" s="1">
        <v>0</v>
      </c>
    </row>
    <row r="5" spans="1:12" x14ac:dyDescent="0.25">
      <c r="A5" s="3">
        <v>45462</v>
      </c>
      <c r="B5" s="1" t="s">
        <v>12</v>
      </c>
      <c r="C5" s="1"/>
      <c r="D5" s="1">
        <v>6.3</v>
      </c>
      <c r="E5" s="1">
        <v>0.68</v>
      </c>
      <c r="F5" s="1">
        <v>2.4</v>
      </c>
      <c r="G5" s="1">
        <v>60</v>
      </c>
      <c r="H5" s="1">
        <v>20</v>
      </c>
      <c r="I5" s="1">
        <v>0</v>
      </c>
      <c r="J5" s="1">
        <v>0</v>
      </c>
      <c r="K5" s="1">
        <v>0</v>
      </c>
      <c r="L5" s="1">
        <v>0</v>
      </c>
    </row>
    <row r="6" spans="1:12" x14ac:dyDescent="0.25">
      <c r="A6" s="3">
        <v>45406</v>
      </c>
      <c r="B6" s="1" t="s">
        <v>12</v>
      </c>
      <c r="C6" s="1"/>
      <c r="D6" s="1">
        <v>6.2</v>
      </c>
      <c r="E6" s="1">
        <v>0.24</v>
      </c>
      <c r="F6" s="1">
        <v>2.7</v>
      </c>
      <c r="G6" s="1">
        <v>45</v>
      </c>
      <c r="H6" s="1">
        <v>6</v>
      </c>
      <c r="I6" s="1">
        <v>0</v>
      </c>
      <c r="J6" s="1">
        <v>0</v>
      </c>
      <c r="K6" s="1">
        <v>0</v>
      </c>
      <c r="L6" s="1">
        <v>0</v>
      </c>
    </row>
    <row r="7" spans="1:12" x14ac:dyDescent="0.25">
      <c r="A7" s="3">
        <v>45349</v>
      </c>
      <c r="B7" s="1" t="s">
        <v>12</v>
      </c>
      <c r="C7" s="1"/>
      <c r="D7" s="1">
        <v>6.4</v>
      </c>
      <c r="E7" s="1">
        <v>1.7</v>
      </c>
      <c r="F7" s="1">
        <v>2.7</v>
      </c>
      <c r="G7" s="1">
        <v>66</v>
      </c>
      <c r="H7" s="1">
        <v>4</v>
      </c>
      <c r="I7" s="1">
        <v>0</v>
      </c>
      <c r="J7" s="1">
        <v>0</v>
      </c>
      <c r="K7" s="1">
        <v>0</v>
      </c>
      <c r="L7" s="1">
        <v>0</v>
      </c>
    </row>
    <row r="8" spans="1:12" x14ac:dyDescent="0.25">
      <c r="A8" s="3">
        <v>45322</v>
      </c>
      <c r="B8" s="1" t="s">
        <v>12</v>
      </c>
      <c r="C8" s="1"/>
      <c r="D8" s="1">
        <v>6.4</v>
      </c>
      <c r="E8" s="1">
        <v>0.31</v>
      </c>
      <c r="F8" s="1">
        <v>2.7</v>
      </c>
      <c r="G8" s="1">
        <v>68</v>
      </c>
      <c r="H8" s="1">
        <v>9</v>
      </c>
      <c r="I8" s="1">
        <v>0</v>
      </c>
      <c r="J8" s="1">
        <v>0</v>
      </c>
      <c r="K8" s="1">
        <v>1</v>
      </c>
      <c r="L8" s="1">
        <v>0</v>
      </c>
    </row>
    <row r="9" spans="1:12" x14ac:dyDescent="0.25">
      <c r="A9" s="3"/>
      <c r="B9" s="1"/>
      <c r="C9" s="1" t="s">
        <v>13</v>
      </c>
      <c r="D9" s="1">
        <f t="shared" ref="D9:L9" si="0">COUNT(D2:D8)</f>
        <v>7</v>
      </c>
      <c r="E9" s="1">
        <f t="shared" si="0"/>
        <v>7</v>
      </c>
      <c r="F9" s="1">
        <f t="shared" si="0"/>
        <v>7</v>
      </c>
      <c r="G9" s="1">
        <f t="shared" si="0"/>
        <v>7</v>
      </c>
      <c r="H9" s="1">
        <f t="shared" si="0"/>
        <v>7</v>
      </c>
      <c r="I9" s="1">
        <f t="shared" si="0"/>
        <v>7</v>
      </c>
      <c r="J9" s="1">
        <f t="shared" si="0"/>
        <v>7</v>
      </c>
      <c r="K9" s="1">
        <f t="shared" si="0"/>
        <v>7</v>
      </c>
      <c r="L9" s="1">
        <f t="shared" si="0"/>
        <v>7</v>
      </c>
    </row>
    <row r="10" spans="1:12" x14ac:dyDescent="0.25">
      <c r="A10" s="3"/>
      <c r="B10" s="1"/>
      <c r="C10" s="1" t="s">
        <v>14</v>
      </c>
      <c r="D10" s="1">
        <f t="shared" ref="D10:L10" si="1">AVERAGE(D2:D8)</f>
        <v>6.3857142857142852</v>
      </c>
      <c r="E10" s="1">
        <f t="shared" si="1"/>
        <v>0.59714285714285709</v>
      </c>
      <c r="F10" s="1">
        <f t="shared" si="1"/>
        <v>2.5428571428571423</v>
      </c>
      <c r="G10" s="1">
        <f t="shared" si="1"/>
        <v>59.428571428571431</v>
      </c>
      <c r="H10" s="1">
        <f t="shared" si="1"/>
        <v>20.285714285714285</v>
      </c>
      <c r="I10" s="1">
        <f t="shared" si="1"/>
        <v>0</v>
      </c>
      <c r="J10" s="1">
        <f t="shared" si="1"/>
        <v>0</v>
      </c>
      <c r="K10" s="1">
        <f t="shared" si="1"/>
        <v>1</v>
      </c>
      <c r="L10" s="2">
        <f t="shared" si="1"/>
        <v>0.2857142857142857</v>
      </c>
    </row>
    <row r="11" spans="1:12" x14ac:dyDescent="0.25">
      <c r="A11" s="3"/>
      <c r="B11" s="1"/>
      <c r="C11" s="1" t="s">
        <v>15</v>
      </c>
      <c r="D11" s="1">
        <f t="shared" ref="D11:L11" si="2">MEDIAN(D2:D8)</f>
        <v>6.4</v>
      </c>
      <c r="E11" s="1">
        <f t="shared" si="2"/>
        <v>0.45</v>
      </c>
      <c r="F11" s="1">
        <f t="shared" si="2"/>
        <v>2.5</v>
      </c>
      <c r="G11" s="1">
        <f t="shared" si="2"/>
        <v>60</v>
      </c>
      <c r="H11" s="1">
        <f t="shared" si="2"/>
        <v>9</v>
      </c>
      <c r="I11" s="1">
        <f t="shared" si="2"/>
        <v>0</v>
      </c>
      <c r="J11" s="1">
        <f t="shared" si="2"/>
        <v>0</v>
      </c>
      <c r="K11" s="1">
        <f t="shared" si="2"/>
        <v>1</v>
      </c>
      <c r="L11" s="1">
        <f t="shared" si="2"/>
        <v>0</v>
      </c>
    </row>
    <row r="12" spans="1:12" x14ac:dyDescent="0.25">
      <c r="A12" s="3"/>
      <c r="B12" s="1"/>
      <c r="C12" s="1" t="s">
        <v>16</v>
      </c>
      <c r="D12" s="1">
        <f t="shared" ref="D12:L12" si="3">MAX(D2:D8)</f>
        <v>6.6</v>
      </c>
      <c r="E12" s="1">
        <f t="shared" si="3"/>
        <v>1.7</v>
      </c>
      <c r="F12" s="1">
        <f t="shared" si="3"/>
        <v>2.7</v>
      </c>
      <c r="G12" s="1">
        <f t="shared" si="3"/>
        <v>68</v>
      </c>
      <c r="H12" s="1">
        <f t="shared" si="3"/>
        <v>80</v>
      </c>
      <c r="I12" s="1">
        <f t="shared" si="3"/>
        <v>0</v>
      </c>
      <c r="J12" s="1">
        <f t="shared" si="3"/>
        <v>0</v>
      </c>
      <c r="K12" s="1">
        <f t="shared" si="3"/>
        <v>2</v>
      </c>
      <c r="L12" s="1">
        <f t="shared" si="3"/>
        <v>2</v>
      </c>
    </row>
    <row r="13" spans="1:12" x14ac:dyDescent="0.25">
      <c r="A13" s="3"/>
      <c r="B13" s="1"/>
      <c r="C13" s="1" t="s">
        <v>17</v>
      </c>
      <c r="D13" s="1">
        <f t="shared" ref="D13:L13" si="4">MIN(D2:D8)</f>
        <v>6.2</v>
      </c>
      <c r="E13" s="1">
        <f t="shared" si="4"/>
        <v>0.24</v>
      </c>
      <c r="F13" s="1">
        <f t="shared" si="4"/>
        <v>2.2999999999999998</v>
      </c>
      <c r="G13" s="1">
        <f t="shared" si="4"/>
        <v>45</v>
      </c>
      <c r="H13" s="1">
        <f t="shared" si="4"/>
        <v>3</v>
      </c>
      <c r="I13" s="1">
        <f t="shared" si="4"/>
        <v>0</v>
      </c>
      <c r="J13" s="1">
        <f t="shared" si="4"/>
        <v>0</v>
      </c>
      <c r="K13" s="1">
        <f t="shared" si="4"/>
        <v>0</v>
      </c>
      <c r="L13" s="1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Merethe Dalsegg</dc:creator>
  <cp:lastModifiedBy>Trond Thoreid</cp:lastModifiedBy>
  <dcterms:created xsi:type="dcterms:W3CDTF">2025-01-16T11:21:36Z</dcterms:created>
  <dcterms:modified xsi:type="dcterms:W3CDTF">2025-02-03T14:42:52Z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4c2de1-16ca-40cf-913c-8519143fe3ad_Enabled">
    <vt:lpwstr>true</vt:lpwstr>
  </property>
  <property fmtid="{D5CDD505-2E9C-101B-9397-08002B2CF9AE}" pid="3" name="MSIP_Label_3e4c2de1-16ca-40cf-913c-8519143fe3ad_SetDate">
    <vt:lpwstr>2025-01-16T11:21:54Z</vt:lpwstr>
  </property>
  <property fmtid="{D5CDD505-2E9C-101B-9397-08002B2CF9AE}" pid="4" name="MSIP_Label_3e4c2de1-16ca-40cf-913c-8519143fe3ad_Method">
    <vt:lpwstr>Standard</vt:lpwstr>
  </property>
  <property fmtid="{D5CDD505-2E9C-101B-9397-08002B2CF9AE}" pid="5" name="MSIP_Label_3e4c2de1-16ca-40cf-913c-8519143fe3ad_Name">
    <vt:lpwstr>Åpent</vt:lpwstr>
  </property>
  <property fmtid="{D5CDD505-2E9C-101B-9397-08002B2CF9AE}" pid="6" name="MSIP_Label_3e4c2de1-16ca-40cf-913c-8519143fe3ad_SiteId">
    <vt:lpwstr>40e5e939-cf17-45f4-94cb-9b13f4dc26c5</vt:lpwstr>
  </property>
  <property fmtid="{D5CDD505-2E9C-101B-9397-08002B2CF9AE}" pid="7" name="MSIP_Label_3e4c2de1-16ca-40cf-913c-8519143fe3ad_ActionId">
    <vt:lpwstr>416f5c74-822f-4ff3-ad0d-18be9bb05921</vt:lpwstr>
  </property>
  <property fmtid="{D5CDD505-2E9C-101B-9397-08002B2CF9AE}" pid="8" name="MSIP_Label_3e4c2de1-16ca-40cf-913c-8519143fe3ad_ContentBits">
    <vt:lpwstr>0</vt:lpwstr>
  </property>
</Properties>
</file>