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kervannverk-my.sharepoint.com/personal/trond_blakervannverk_no/Documents/Trond/BV/BV analyser/"/>
    </mc:Choice>
  </mc:AlternateContent>
  <xr:revisionPtr revIDLastSave="0" documentId="8_{8DFC9A6E-B78E-4ABB-A3C1-C2CF93404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R13" i="1"/>
  <c r="Q13" i="1"/>
  <c r="P13" i="1"/>
  <c r="O13" i="1"/>
  <c r="M13" i="1"/>
  <c r="L13" i="1"/>
  <c r="K13" i="1"/>
  <c r="J13" i="1"/>
  <c r="R12" i="1"/>
  <c r="Q12" i="1"/>
  <c r="P12" i="1"/>
  <c r="O12" i="1"/>
  <c r="M12" i="1"/>
  <c r="L12" i="1"/>
  <c r="K12" i="1"/>
  <c r="J12" i="1"/>
  <c r="R11" i="1"/>
  <c r="Q11" i="1"/>
  <c r="P11" i="1"/>
  <c r="O11" i="1"/>
  <c r="M11" i="1"/>
  <c r="L11" i="1"/>
  <c r="K11" i="1"/>
  <c r="J11" i="1"/>
  <c r="R10" i="1"/>
  <c r="Q10" i="1"/>
  <c r="P10" i="1"/>
  <c r="O10" i="1"/>
  <c r="M10" i="1"/>
  <c r="L10" i="1"/>
  <c r="K10" i="1"/>
  <c r="J10" i="1"/>
  <c r="R9" i="1"/>
  <c r="Q9" i="1"/>
  <c r="P9" i="1"/>
  <c r="O9" i="1"/>
  <c r="M9" i="1"/>
  <c r="L9" i="1"/>
  <c r="K9" i="1"/>
  <c r="J9" i="1"/>
</calcChain>
</file>

<file path=xl/sharedStrings.xml><?xml version="1.0" encoding="utf-8"?>
<sst xmlns="http://schemas.openxmlformats.org/spreadsheetml/2006/main" count="65" uniqueCount="35">
  <si>
    <t>Løpenummer (Prøvenr)</t>
  </si>
  <si>
    <t>Prøveuttak</t>
  </si>
  <si>
    <t>Objekt</t>
  </si>
  <si>
    <t>Kundenummer</t>
  </si>
  <si>
    <t>Kundenavn</t>
  </si>
  <si>
    <t>Prøvested ID</t>
  </si>
  <si>
    <t>Prøvestednavn</t>
  </si>
  <si>
    <t>Prøvetype</t>
  </si>
  <si>
    <t>Betegnelse</t>
  </si>
  <si>
    <t>pH (pH)</t>
  </si>
  <si>
    <t>Turbiditet (FNU)</t>
  </si>
  <si>
    <t>Konduktivitet (mS/m)</t>
  </si>
  <si>
    <t>Fargetall (mgPt/l)</t>
  </si>
  <si>
    <t>Kimtall 22°C (cfu/ml)</t>
  </si>
  <si>
    <t>Clostridium perfringens (/100ml)</t>
  </si>
  <si>
    <t>Intestinale enterokokker (/100ml)</t>
  </si>
  <si>
    <t>Koliforme bakterier, hurtigtest (/100ml)</t>
  </si>
  <si>
    <t>E.Coli (/100ml)</t>
  </si>
  <si>
    <t>P232493-01</t>
  </si>
  <si>
    <t>VANN</t>
  </si>
  <si>
    <t>Blaker Vannverk</t>
  </si>
  <si>
    <t>BLAK-Råvann</t>
  </si>
  <si>
    <t>Blaker vv</t>
  </si>
  <si>
    <t>Råvann</t>
  </si>
  <si>
    <t>P232108-01</t>
  </si>
  <si>
    <t>P231895-01</t>
  </si>
  <si>
    <t>P231243-01</t>
  </si>
  <si>
    <t>P230861-01</t>
  </si>
  <si>
    <t>P230398-01</t>
  </si>
  <si>
    <t>P230218-01</t>
  </si>
  <si>
    <t>Antall</t>
  </si>
  <si>
    <t>Middelverdi</t>
  </si>
  <si>
    <t>Median</t>
  </si>
  <si>
    <t>Maks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</si>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</sst>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G17" sqref="G17"/>
    </sheetView>
  </sheetViews>
  <sheetFormatPr baseColWidth="10" defaultColWidth="9.140625" defaultRowHeight="15" x14ac:dyDescent="0.25"/>
  <cols>
    <col min="2" max="2" width="18.85546875" style="4" customWidth="1"/>
  </cols>
  <sheetData>
    <row r="1" spans="1:18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1" t="s">
        <v>18</v>
      </c>
      <c r="B2" s="3">
        <v>45266</v>
      </c>
      <c r="C2" s="1" t="s">
        <v>19</v>
      </c>
      <c r="D2" s="1">
        <v>10033</v>
      </c>
      <c r="E2" s="1" t="s">
        <v>20</v>
      </c>
      <c r="F2" s="1" t="s">
        <v>21</v>
      </c>
      <c r="G2" s="1" t="s">
        <v>22</v>
      </c>
      <c r="H2" s="1" t="s">
        <v>23</v>
      </c>
      <c r="I2" s="1"/>
      <c r="J2" s="1">
        <v>6.5</v>
      </c>
      <c r="K2" s="1">
        <v>0.28999999999999998</v>
      </c>
      <c r="L2" s="1">
        <v>2.7</v>
      </c>
      <c r="M2" s="1">
        <v>65</v>
      </c>
      <c r="N2" s="1">
        <v>15</v>
      </c>
      <c r="O2" s="1">
        <v>0</v>
      </c>
      <c r="P2" s="1">
        <v>0</v>
      </c>
      <c r="Q2" s="1">
        <v>0</v>
      </c>
      <c r="R2" s="1">
        <v>0</v>
      </c>
    </row>
    <row r="3" spans="1:18" x14ac:dyDescent="0.25">
      <c r="A3" s="1" t="s">
        <v>24</v>
      </c>
      <c r="B3" s="3">
        <v>45210</v>
      </c>
      <c r="C3" s="1" t="s">
        <v>19</v>
      </c>
      <c r="D3" s="1">
        <v>10033</v>
      </c>
      <c r="E3" s="1" t="s">
        <v>20</v>
      </c>
      <c r="F3" s="1" t="s">
        <v>21</v>
      </c>
      <c r="G3" s="1" t="s">
        <v>22</v>
      </c>
      <c r="H3" s="1" t="s">
        <v>23</v>
      </c>
      <c r="I3" s="1"/>
      <c r="J3" s="1">
        <v>6.3</v>
      </c>
      <c r="K3" s="1">
        <v>0.47</v>
      </c>
      <c r="L3" s="1">
        <v>2.9</v>
      </c>
      <c r="M3" s="1">
        <v>50</v>
      </c>
      <c r="N3" s="1">
        <v>5</v>
      </c>
      <c r="O3" s="1">
        <v>0</v>
      </c>
      <c r="P3" s="1">
        <v>0</v>
      </c>
      <c r="Q3" s="1">
        <v>0</v>
      </c>
      <c r="R3" s="1">
        <v>0</v>
      </c>
    </row>
    <row r="4" spans="1:18" x14ac:dyDescent="0.25">
      <c r="A4" s="1" t="s">
        <v>25</v>
      </c>
      <c r="B4" s="3">
        <v>45182</v>
      </c>
      <c r="C4" s="1" t="s">
        <v>19</v>
      </c>
      <c r="D4" s="1">
        <v>10033</v>
      </c>
      <c r="E4" s="1" t="s">
        <v>20</v>
      </c>
      <c r="F4" s="1" t="s">
        <v>21</v>
      </c>
      <c r="G4" s="1" t="s">
        <v>22</v>
      </c>
      <c r="H4" s="1" t="s">
        <v>23</v>
      </c>
      <c r="I4" s="1"/>
      <c r="J4" s="1">
        <v>6.3</v>
      </c>
      <c r="K4" s="1">
        <v>0.34</v>
      </c>
      <c r="L4" s="1">
        <v>2.9</v>
      </c>
      <c r="M4" s="1">
        <v>49</v>
      </c>
      <c r="N4" s="1">
        <v>15</v>
      </c>
      <c r="O4" s="1">
        <v>0</v>
      </c>
      <c r="P4" s="1">
        <v>0</v>
      </c>
      <c r="Q4" s="1">
        <v>3</v>
      </c>
      <c r="R4" s="1">
        <v>2</v>
      </c>
    </row>
    <row r="5" spans="1:18" x14ac:dyDescent="0.25">
      <c r="A5" s="1" t="s">
        <v>26</v>
      </c>
      <c r="B5" s="3">
        <v>45096</v>
      </c>
      <c r="C5" s="1" t="s">
        <v>19</v>
      </c>
      <c r="D5" s="1">
        <v>10033</v>
      </c>
      <c r="E5" s="1" t="s">
        <v>20</v>
      </c>
      <c r="F5" s="1" t="s">
        <v>21</v>
      </c>
      <c r="G5" s="1" t="s">
        <v>22</v>
      </c>
      <c r="H5" s="1" t="s">
        <v>23</v>
      </c>
      <c r="I5" s="1"/>
      <c r="J5" s="1">
        <v>6.4</v>
      </c>
      <c r="K5" s="1">
        <v>0.4</v>
      </c>
      <c r="L5" s="1">
        <v>2.9</v>
      </c>
      <c r="M5" s="1">
        <v>49</v>
      </c>
      <c r="N5" s="1">
        <v>20</v>
      </c>
      <c r="O5" s="1">
        <v>2</v>
      </c>
      <c r="P5" s="1">
        <v>0</v>
      </c>
      <c r="Q5" s="1">
        <v>2</v>
      </c>
      <c r="R5" s="1">
        <v>0</v>
      </c>
    </row>
    <row r="6" spans="1:18" x14ac:dyDescent="0.25">
      <c r="A6" s="1" t="s">
        <v>27</v>
      </c>
      <c r="B6" s="3">
        <v>45042</v>
      </c>
      <c r="C6" s="1" t="s">
        <v>19</v>
      </c>
      <c r="D6" s="1">
        <v>10033</v>
      </c>
      <c r="E6" s="1" t="s">
        <v>20</v>
      </c>
      <c r="F6" s="1" t="s">
        <v>21</v>
      </c>
      <c r="G6" s="1" t="s">
        <v>22</v>
      </c>
      <c r="H6" s="1" t="s">
        <v>23</v>
      </c>
      <c r="I6" s="1"/>
      <c r="J6" s="1">
        <v>6.5</v>
      </c>
      <c r="K6" s="1">
        <v>0.39</v>
      </c>
      <c r="L6" s="1">
        <v>3</v>
      </c>
      <c r="M6" s="1">
        <v>51</v>
      </c>
      <c r="N6" s="1">
        <v>2</v>
      </c>
      <c r="O6" s="1">
        <v>0</v>
      </c>
      <c r="P6" s="1">
        <v>0</v>
      </c>
      <c r="Q6" s="1">
        <v>1</v>
      </c>
      <c r="R6" s="1">
        <v>0</v>
      </c>
    </row>
    <row r="7" spans="1:18" x14ac:dyDescent="0.25">
      <c r="A7" s="1" t="s">
        <v>28</v>
      </c>
      <c r="B7" s="3">
        <v>44986</v>
      </c>
      <c r="C7" s="1" t="s">
        <v>19</v>
      </c>
      <c r="D7" s="1">
        <v>10033</v>
      </c>
      <c r="E7" s="1" t="s">
        <v>20</v>
      </c>
      <c r="F7" s="1" t="s">
        <v>21</v>
      </c>
      <c r="G7" s="1" t="s">
        <v>22</v>
      </c>
      <c r="H7" s="1" t="s">
        <v>23</v>
      </c>
      <c r="I7" s="1"/>
      <c r="J7" s="1">
        <v>6.5</v>
      </c>
      <c r="K7" s="1">
        <v>0.45</v>
      </c>
      <c r="L7" s="1">
        <v>3</v>
      </c>
      <c r="M7" s="1">
        <v>49</v>
      </c>
      <c r="N7" s="1">
        <v>15</v>
      </c>
      <c r="O7" s="1">
        <v>1</v>
      </c>
      <c r="P7" s="1">
        <v>0</v>
      </c>
      <c r="Q7" s="1">
        <v>0</v>
      </c>
      <c r="R7" s="1">
        <v>0</v>
      </c>
    </row>
    <row r="8" spans="1:18" x14ac:dyDescent="0.25">
      <c r="A8" s="1" t="s">
        <v>29</v>
      </c>
      <c r="B8" s="3">
        <v>44958</v>
      </c>
      <c r="C8" s="1" t="s">
        <v>19</v>
      </c>
      <c r="D8" s="1">
        <v>10033</v>
      </c>
      <c r="E8" s="1" t="s">
        <v>20</v>
      </c>
      <c r="F8" s="1" t="s">
        <v>21</v>
      </c>
      <c r="G8" s="1" t="s">
        <v>22</v>
      </c>
      <c r="H8" s="1" t="s">
        <v>23</v>
      </c>
      <c r="I8" s="1"/>
      <c r="J8" s="1">
        <v>6.9</v>
      </c>
      <c r="K8" s="1">
        <v>0.66</v>
      </c>
      <c r="L8" s="1">
        <v>3</v>
      </c>
      <c r="M8" s="1">
        <v>49</v>
      </c>
      <c r="N8" s="1">
        <v>20</v>
      </c>
      <c r="O8" s="1">
        <v>2</v>
      </c>
      <c r="P8" s="1">
        <v>0</v>
      </c>
      <c r="Q8" s="1">
        <v>1</v>
      </c>
      <c r="R8" s="1">
        <v>0</v>
      </c>
    </row>
    <row r="9" spans="1:18" x14ac:dyDescent="0.25">
      <c r="A9" s="1"/>
      <c r="B9" s="3"/>
      <c r="C9" s="1"/>
      <c r="D9" s="1"/>
      <c r="E9" s="1"/>
      <c r="F9" s="1"/>
      <c r="G9" s="1"/>
      <c r="H9" s="1"/>
      <c r="I9" s="1" t="s">
        <v>30</v>
      </c>
      <c r="J9" s="1">
        <f t="shared" ref="J9:R9" si="0">COUNT(J2:J8)</f>
        <v>7</v>
      </c>
      <c r="K9" s="1">
        <f t="shared" si="0"/>
        <v>7</v>
      </c>
      <c r="L9" s="1">
        <f t="shared" si="0"/>
        <v>7</v>
      </c>
      <c r="M9" s="1">
        <f t="shared" si="0"/>
        <v>7</v>
      </c>
      <c r="N9" s="1">
        <f t="shared" si="0"/>
        <v>7</v>
      </c>
      <c r="O9" s="1">
        <f t="shared" si="0"/>
        <v>7</v>
      </c>
      <c r="P9" s="1">
        <f t="shared" si="0"/>
        <v>7</v>
      </c>
      <c r="Q9" s="1">
        <f t="shared" si="0"/>
        <v>7</v>
      </c>
      <c r="R9" s="1">
        <f t="shared" si="0"/>
        <v>7</v>
      </c>
    </row>
    <row r="10" spans="1:18" x14ac:dyDescent="0.25">
      <c r="A10" s="1"/>
      <c r="B10" s="3"/>
      <c r="C10" s="1"/>
      <c r="D10" s="1"/>
      <c r="E10" s="1"/>
      <c r="F10" s="1"/>
      <c r="G10" s="1"/>
      <c r="H10" s="1"/>
      <c r="I10" s="1" t="s">
        <v>31</v>
      </c>
      <c r="J10" s="1">
        <f t="shared" ref="J10:R10" si="1">AVERAGE(J2:J8)</f>
        <v>6.4857142857142858</v>
      </c>
      <c r="K10" s="1">
        <f t="shared" si="1"/>
        <v>0.42857142857142866</v>
      </c>
      <c r="L10" s="1">
        <f t="shared" si="1"/>
        <v>2.9142857142857141</v>
      </c>
      <c r="M10" s="1">
        <f t="shared" si="1"/>
        <v>51.714285714285715</v>
      </c>
      <c r="N10" s="1">
        <f t="shared" si="1"/>
        <v>13.142857142857142</v>
      </c>
      <c r="O10" s="1">
        <f t="shared" si="1"/>
        <v>0.7142857142857143</v>
      </c>
      <c r="P10" s="1">
        <f t="shared" si="1"/>
        <v>0</v>
      </c>
      <c r="Q10" s="1">
        <f t="shared" si="1"/>
        <v>1</v>
      </c>
      <c r="R10" s="1">
        <f t="shared" si="1"/>
        <v>0.2857142857142857</v>
      </c>
    </row>
    <row r="11" spans="1:18" x14ac:dyDescent="0.25">
      <c r="A11" s="1"/>
      <c r="B11" s="3"/>
      <c r="C11" s="1"/>
      <c r="D11" s="1"/>
      <c r="E11" s="1"/>
      <c r="F11" s="1"/>
      <c r="G11" s="1"/>
      <c r="H11" s="1"/>
      <c r="I11" s="1" t="s">
        <v>32</v>
      </c>
      <c r="J11" s="1">
        <f t="shared" ref="J11:R11" si="2">MEDIAN(J2:J8)</f>
        <v>6.5</v>
      </c>
      <c r="K11" s="1">
        <f t="shared" si="2"/>
        <v>0.4</v>
      </c>
      <c r="L11" s="1">
        <f t="shared" si="2"/>
        <v>2.9</v>
      </c>
      <c r="M11" s="1">
        <f t="shared" si="2"/>
        <v>49</v>
      </c>
      <c r="N11" s="1">
        <f t="shared" si="2"/>
        <v>15</v>
      </c>
      <c r="O11" s="1">
        <f t="shared" si="2"/>
        <v>0</v>
      </c>
      <c r="P11" s="1">
        <f t="shared" si="2"/>
        <v>0</v>
      </c>
      <c r="Q11" s="1">
        <f t="shared" si="2"/>
        <v>1</v>
      </c>
      <c r="R11" s="1">
        <f t="shared" si="2"/>
        <v>0</v>
      </c>
    </row>
    <row r="12" spans="1:18" x14ac:dyDescent="0.25">
      <c r="A12" s="1"/>
      <c r="B12" s="3"/>
      <c r="C12" s="1"/>
      <c r="D12" s="1"/>
      <c r="E12" s="1"/>
      <c r="F12" s="1"/>
      <c r="G12" s="1"/>
      <c r="H12" s="1"/>
      <c r="I12" s="1" t="s">
        <v>33</v>
      </c>
      <c r="J12" s="1">
        <f t="shared" ref="J12:R12" si="3">MAX(J2:J8)</f>
        <v>6.9</v>
      </c>
      <c r="K12" s="1">
        <f t="shared" si="3"/>
        <v>0.66</v>
      </c>
      <c r="L12" s="1">
        <f t="shared" si="3"/>
        <v>3</v>
      </c>
      <c r="M12" s="1">
        <f t="shared" si="3"/>
        <v>65</v>
      </c>
      <c r="N12" s="1">
        <f t="shared" si="3"/>
        <v>20</v>
      </c>
      <c r="O12" s="1">
        <f t="shared" si="3"/>
        <v>2</v>
      </c>
      <c r="P12" s="1">
        <f t="shared" si="3"/>
        <v>0</v>
      </c>
      <c r="Q12" s="1">
        <f t="shared" si="3"/>
        <v>3</v>
      </c>
      <c r="R12" s="1">
        <f t="shared" si="3"/>
        <v>2</v>
      </c>
    </row>
    <row r="13" spans="1:18" x14ac:dyDescent="0.25">
      <c r="A13" s="1"/>
      <c r="B13" s="3"/>
      <c r="C13" s="1"/>
      <c r="D13" s="1"/>
      <c r="E13" s="1"/>
      <c r="F13" s="1"/>
      <c r="G13" s="1"/>
      <c r="H13" s="1"/>
      <c r="I13" s="1" t="s">
        <v>34</v>
      </c>
      <c r="J13" s="1">
        <f t="shared" ref="J13:R13" si="4">MIN(J2:J8)</f>
        <v>6.3</v>
      </c>
      <c r="K13" s="1">
        <f t="shared" si="4"/>
        <v>0.28999999999999998</v>
      </c>
      <c r="L13" s="1">
        <f t="shared" si="4"/>
        <v>2.7</v>
      </c>
      <c r="M13" s="1">
        <f t="shared" si="4"/>
        <v>49</v>
      </c>
      <c r="N13" s="1">
        <f t="shared" si="4"/>
        <v>2</v>
      </c>
      <c r="O13" s="1">
        <f t="shared" si="4"/>
        <v>0</v>
      </c>
      <c r="P13" s="1">
        <f t="shared" si="4"/>
        <v>0</v>
      </c>
      <c r="Q13" s="1">
        <f t="shared" si="4"/>
        <v>0</v>
      </c>
      <c r="R13" s="1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Merethe Dalsegg</dc:creator>
  <cp:lastModifiedBy>Trond Thoreid</cp:lastModifiedBy>
  <dcterms:created xsi:type="dcterms:W3CDTF">2024-01-16T08:04:16Z</dcterms:created>
  <dcterms:modified xsi:type="dcterms:W3CDTF">2024-01-16T12:53:32Z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4c2de1-16ca-40cf-913c-8519143fe3ad_Enabled">
    <vt:lpwstr>true</vt:lpwstr>
  </property>
  <property fmtid="{D5CDD505-2E9C-101B-9397-08002B2CF9AE}" pid="3" name="MSIP_Label_3e4c2de1-16ca-40cf-913c-8519143fe3ad_SetDate">
    <vt:lpwstr>2024-01-16T08:04:30Z</vt:lpwstr>
  </property>
  <property fmtid="{D5CDD505-2E9C-101B-9397-08002B2CF9AE}" pid="4" name="MSIP_Label_3e4c2de1-16ca-40cf-913c-8519143fe3ad_Method">
    <vt:lpwstr>Standard</vt:lpwstr>
  </property>
  <property fmtid="{D5CDD505-2E9C-101B-9397-08002B2CF9AE}" pid="5" name="MSIP_Label_3e4c2de1-16ca-40cf-913c-8519143fe3ad_Name">
    <vt:lpwstr>Åpent</vt:lpwstr>
  </property>
  <property fmtid="{D5CDD505-2E9C-101B-9397-08002B2CF9AE}" pid="6" name="MSIP_Label_3e4c2de1-16ca-40cf-913c-8519143fe3ad_SiteId">
    <vt:lpwstr>40e5e939-cf17-45f4-94cb-9b13f4dc26c5</vt:lpwstr>
  </property>
  <property fmtid="{D5CDD505-2E9C-101B-9397-08002B2CF9AE}" pid="7" name="MSIP_Label_3e4c2de1-16ca-40cf-913c-8519143fe3ad_ActionId">
    <vt:lpwstr>0d90d3a9-efa4-404b-8f8c-22013c57864c</vt:lpwstr>
  </property>
  <property fmtid="{D5CDD505-2E9C-101B-9397-08002B2CF9AE}" pid="8" name="MSIP_Label_3e4c2de1-16ca-40cf-913c-8519143fe3ad_ContentBits">
    <vt:lpwstr>0</vt:lpwstr>
  </property>
</Properties>
</file>